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720" windowHeight="11760" tabRatio="663" firstSheet="1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'!$A$8:$AC$12</definedName>
    <definedName name="_xlnm._FilterDatabase" localSheetId="0" hidden="1">'характеристика мкд'!$A$13:$X$14</definedName>
    <definedName name="_xlnm.Print_Titles" localSheetId="1">'виды работ '!$8:$8</definedName>
    <definedName name="_xlnm.Print_Titles" localSheetId="0">'характеристика мкд'!$13:$13</definedName>
    <definedName name="_xlnm.Print_Area" localSheetId="1">'виды работ '!$A$1:$X$13</definedName>
    <definedName name="_xlnm.Print_Area" localSheetId="0">'характеристика мкд'!$A$1:$T$18</definedName>
  </definedNames>
  <calcPr calcId="145621"/>
</workbook>
</file>

<file path=xl/calcChain.xml><?xml version="1.0" encoding="utf-8"?>
<calcChain xmlns="http://schemas.openxmlformats.org/spreadsheetml/2006/main">
  <c r="C13" i="3" l="1"/>
  <c r="P18" i="5"/>
  <c r="E12" i="3" l="1"/>
  <c r="L12" i="3"/>
  <c r="M12" i="3"/>
  <c r="W12" i="3"/>
  <c r="X12" i="3"/>
  <c r="D11" i="3"/>
  <c r="O17" i="5"/>
  <c r="N17" i="5"/>
  <c r="M17" i="5"/>
  <c r="K17" i="5"/>
  <c r="J17" i="5"/>
  <c r="I17" i="5"/>
  <c r="H17" i="5"/>
  <c r="Y12" i="3" l="1"/>
  <c r="D12" i="3"/>
  <c r="C11" i="3"/>
  <c r="L16" i="5" l="1"/>
  <c r="C12" i="3"/>
  <c r="AB12" i="3" l="1"/>
  <c r="Z12" i="3"/>
  <c r="Q16" i="5"/>
  <c r="P16" i="5"/>
  <c r="P17" i="5" s="1"/>
  <c r="L17" i="5"/>
  <c r="Q17" i="5" s="1"/>
</calcChain>
</file>

<file path=xl/sharedStrings.xml><?xml version="1.0" encoding="utf-8"?>
<sst xmlns="http://schemas.openxmlformats.org/spreadsheetml/2006/main" count="105" uniqueCount="67">
  <si>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</si>
  <si>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</si>
  <si>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</si>
  <si>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</si>
  <si>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</si>
  <si>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</si>
  <si>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</si>
  <si>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</si>
  <si>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</si>
  <si>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</si>
  <si>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</si>
  <si>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</si>
  <si>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</si>
  <si>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</si>
  <si>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</si>
  <si>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</si>
  <si>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</si>
  <si>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Кировский муниципальный район</t>
  </si>
  <si>
    <t>Муниципальное образование Путиловское сельское поселение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</si>
  <si>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</si>
  <si>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</si>
  <si>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</si>
  <si>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</si>
  <si>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</si>
  <si>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</si>
  <si>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</si>
  <si>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</si>
  <si>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</si>
  <si>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постановлением Правительства</t>
  </si>
  <si>
    <t>Ленинградской области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</si>
  <si>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</si>
  <si>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</si>
  <si>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</si>
  <si>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</si>
  <si>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</si>
  <si>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</si>
  <si>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</si>
  <si>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</si>
  <si>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</si>
  <si>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</si>
  <si>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</si>
  <si>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</si>
  <si>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</si>
  <si>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</si>
  <si>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</si>
  <si>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</si>
  <si>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</si>
  <si>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</si>
  <si>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</si>
  <si>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</si>
  <si>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</si>
  <si>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</si>
  <si>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</si>
  <si>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</si>
  <si>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</si>
  <si>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</si>
  <si>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Панель</t>
  </si>
  <si>
    <t>РО</t>
  </si>
  <si>
    <t>I. Перечень многоквратирных домов, которые подлежат капитальному ремонту в 2016 году</t>
  </si>
  <si>
    <t>30.12.2017</t>
  </si>
  <si>
    <t>С. Путилово, ул. Братьев Пожарских, д. 15а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</si>
  <si>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</si>
  <si>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</si>
  <si>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</si>
  <si>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от _________ 2016 года № _____</t>
  </si>
  <si>
    <t>Технадзор по поселениям!!!!!!!</t>
  </si>
  <si>
    <t>Итого по муниципальному образованию со строит.контролем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</si>
</sst>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5" fillId="0" borderId="0"/>
    <xf numFmtId="0" fontId="7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4" fontId="9" fillId="0" borderId="0" xfId="0" applyNumberFormat="1" applyFont="1" applyAlignment="1">
      <alignment horizontal="right" vertical="center" inden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1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1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1" xfId="8"/>
    <cellStyle name="Обычный 12" xfId="9"/>
    <cellStyle name="Обычный 13" xfId="10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3" xfId="16"/>
    <cellStyle name="Обычный 3 2" xfId="17"/>
    <cellStyle name="Обычный 3 2 2" xfId="18"/>
    <cellStyle name="Обычный 3 3" xfId="19"/>
    <cellStyle name="Обычный 3 4" xfId="20"/>
    <cellStyle name="Обычный 3 5" xfId="21"/>
    <cellStyle name="Обычный 4" xfId="22"/>
    <cellStyle name="Обычный 4 2" xfId="23"/>
    <cellStyle name="Обычный 4 3" xfId="24"/>
    <cellStyle name="Обычный 4 4" xfId="25"/>
    <cellStyle name="Обычный 4 5" xfId="26"/>
    <cellStyle name="Обычный 5" xfId="27"/>
    <cellStyle name="Обычный 5 2" xfId="28"/>
    <cellStyle name="Обычный 6" xfId="29"/>
    <cellStyle name="Обычный 6 2" xfId="30"/>
    <cellStyle name="Обычный 6 3" xfId="31"/>
    <cellStyle name="Обычный 6 4" xfId="32"/>
    <cellStyle name="Обычный 6 5" xfId="33"/>
    <cellStyle name="Обычный 7" xfId="34"/>
    <cellStyle name="Обычный 7 2" xfId="35"/>
    <cellStyle name="Обычный 7 3" xfId="36"/>
    <cellStyle name="Обычный 7 4" xfId="37"/>
    <cellStyle name="Обычный 7 5" xfId="38"/>
    <cellStyle name="Обычный 8" xfId="39"/>
    <cellStyle name="Обычный 8 2" xfId="40"/>
    <cellStyle name="Обычный 9" xfId="41"/>
    <cellStyle name="Обычный 9 2" xfId="42"/>
    <cellStyle name="Обычный 9 3" xfId="43"/>
    <cellStyle name="Финансовый 2" xfId="44"/>
    <cellStyle name="Финансовый 3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Normal="100" zoomScaleSheetLayoutView="80" workbookViewId="0">
      <pane xSplit="5580" topLeftCell="F1" activePane="topRight"/>
      <selection activeCell="A19" sqref="A19"/>
      <selection pane="topRight" activeCell="P19" sqref="P19"/>
    </sheetView>
  </sheetViews>
  <sheetFormatPr defaultRowHeight="15" x14ac:dyDescent="0.25"/>
  <cols>
    <col min="1" max="1" width="5" style="10" customWidth="1"/>
    <col min="2" max="2" width="58.5703125" style="11" customWidth="1"/>
    <col min="3" max="3" width="10.5703125" style="10" customWidth="1"/>
    <col min="4" max="4" width="9.42578125" style="10" bestFit="1" customWidth="1"/>
    <col min="5" max="5" width="9.28515625" style="10" bestFit="1" customWidth="1"/>
    <col min="6" max="7" width="9.42578125" style="10" bestFit="1" customWidth="1"/>
    <col min="8" max="8" width="13.140625" style="10" bestFit="1" customWidth="1"/>
    <col min="9" max="9" width="11" style="10" customWidth="1"/>
    <col min="10" max="11" width="11.42578125" style="10" customWidth="1"/>
    <col min="12" max="12" width="17.5703125" style="10" customWidth="1"/>
    <col min="13" max="15" width="9.42578125" style="10" bestFit="1" customWidth="1"/>
    <col min="16" max="16" width="16.7109375" style="10" customWidth="1"/>
    <col min="17" max="17" width="10.85546875" style="10" customWidth="1"/>
    <col min="18" max="18" width="12.42578125" style="10" customWidth="1"/>
    <col min="19" max="19" width="11.42578125" style="10" customWidth="1"/>
    <col min="20" max="20" width="9.28515625" style="10" bestFit="1" customWidth="1"/>
    <col min="21" max="21" width="15.42578125" customWidth="1"/>
    <col min="22" max="22" width="16.42578125" customWidth="1"/>
    <col min="23" max="23" width="10.85546875" bestFit="1" customWidth="1"/>
  </cols>
  <sheetData>
    <row r="1" spans="1:22" s="8" customFormat="1" ht="12.75" x14ac:dyDescent="0.2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 t="s">
        <v>27</v>
      </c>
      <c r="R1" s="21"/>
      <c r="S1" s="21"/>
      <c r="T1" s="21"/>
    </row>
    <row r="2" spans="1:22" s="8" customFormat="1" ht="12.75" x14ac:dyDescent="0.2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 t="s">
        <v>28</v>
      </c>
      <c r="R2" s="21"/>
      <c r="S2" s="21"/>
      <c r="T2" s="21"/>
    </row>
    <row r="3" spans="1:22" s="8" customFormat="1" ht="12.75" x14ac:dyDescent="0.2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29</v>
      </c>
      <c r="R3" s="21"/>
      <c r="S3" s="21"/>
      <c r="T3" s="21"/>
    </row>
    <row r="4" spans="1:22" s="8" customFormat="1" ht="12.75" x14ac:dyDescent="0.2">
      <c r="A4" s="21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 t="s">
        <v>64</v>
      </c>
      <c r="R4" s="21"/>
      <c r="S4" s="21"/>
      <c r="T4" s="21"/>
    </row>
    <row r="5" spans="1:22" s="8" customFormat="1" ht="12.75" x14ac:dyDescent="0.2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 t="s">
        <v>30</v>
      </c>
      <c r="R5" s="21"/>
      <c r="S5" s="21"/>
      <c r="T5" s="21"/>
    </row>
    <row r="6" spans="1:22" s="8" customFormat="1" ht="12.75" x14ac:dyDescent="0.2">
      <c r="A6" s="51" t="s">
        <v>63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21"/>
    </row>
    <row r="7" spans="1:22" s="8" customFormat="1" ht="12.75" x14ac:dyDescent="0.2">
      <c r="A7" s="21"/>
      <c r="B7" s="22"/>
      <c r="C7" s="21"/>
      <c r="D7" s="52" t="s">
        <v>58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1"/>
      <c r="S7" s="21"/>
      <c r="T7" s="21"/>
    </row>
    <row r="8" spans="1:22" s="8" customFormat="1" ht="12.75" x14ac:dyDescent="0.2">
      <c r="A8" s="21"/>
      <c r="B8" s="22"/>
      <c r="C8" s="2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1"/>
      <c r="S8" s="21"/>
      <c r="T8" s="21"/>
    </row>
    <row r="9" spans="1:22" s="8" customFormat="1" ht="30" customHeight="1" x14ac:dyDescent="0.2">
      <c r="A9" s="53" t="s">
        <v>31</v>
      </c>
      <c r="B9" s="53" t="s">
        <v>1</v>
      </c>
      <c r="C9" s="54" t="s">
        <v>32</v>
      </c>
      <c r="D9" s="54"/>
      <c r="E9" s="55" t="s">
        <v>33</v>
      </c>
      <c r="F9" s="55" t="s">
        <v>34</v>
      </c>
      <c r="G9" s="55" t="s">
        <v>35</v>
      </c>
      <c r="H9" s="56" t="s">
        <v>36</v>
      </c>
      <c r="I9" s="53" t="s">
        <v>37</v>
      </c>
      <c r="J9" s="53"/>
      <c r="K9" s="56" t="s">
        <v>38</v>
      </c>
      <c r="L9" s="53" t="s">
        <v>39</v>
      </c>
      <c r="M9" s="53"/>
      <c r="N9" s="53"/>
      <c r="O9" s="53"/>
      <c r="P9" s="53"/>
      <c r="Q9" s="57" t="s">
        <v>40</v>
      </c>
      <c r="R9" s="57" t="s">
        <v>41</v>
      </c>
      <c r="S9" s="56" t="s">
        <v>42</v>
      </c>
      <c r="T9" s="56" t="s">
        <v>43</v>
      </c>
    </row>
    <row r="10" spans="1:22" s="8" customFormat="1" ht="15" customHeight="1" x14ac:dyDescent="0.2">
      <c r="A10" s="53"/>
      <c r="B10" s="53"/>
      <c r="C10" s="56" t="s">
        <v>44</v>
      </c>
      <c r="D10" s="56" t="s">
        <v>45</v>
      </c>
      <c r="E10" s="55"/>
      <c r="F10" s="55"/>
      <c r="G10" s="55"/>
      <c r="H10" s="56"/>
      <c r="I10" s="56" t="s">
        <v>46</v>
      </c>
      <c r="J10" s="56" t="s">
        <v>47</v>
      </c>
      <c r="K10" s="56"/>
      <c r="L10" s="56" t="s">
        <v>46</v>
      </c>
      <c r="M10" s="30"/>
      <c r="N10" s="30"/>
      <c r="O10" s="29"/>
      <c r="P10" s="29"/>
      <c r="Q10" s="57"/>
      <c r="R10" s="57"/>
      <c r="S10" s="56"/>
      <c r="T10" s="56"/>
    </row>
    <row r="11" spans="1:22" s="8" customFormat="1" ht="173.45" customHeight="1" x14ac:dyDescent="0.2">
      <c r="A11" s="53"/>
      <c r="B11" s="53"/>
      <c r="C11" s="56"/>
      <c r="D11" s="56"/>
      <c r="E11" s="55"/>
      <c r="F11" s="55"/>
      <c r="G11" s="55"/>
      <c r="H11" s="56"/>
      <c r="I11" s="56"/>
      <c r="J11" s="56"/>
      <c r="K11" s="56"/>
      <c r="L11" s="56"/>
      <c r="M11" s="30" t="s">
        <v>48</v>
      </c>
      <c r="N11" s="30" t="s">
        <v>49</v>
      </c>
      <c r="O11" s="30" t="s">
        <v>50</v>
      </c>
      <c r="P11" s="30" t="s">
        <v>51</v>
      </c>
      <c r="Q11" s="57"/>
      <c r="R11" s="57"/>
      <c r="S11" s="56"/>
      <c r="T11" s="56"/>
    </row>
    <row r="12" spans="1:22" s="8" customFormat="1" ht="19.149999999999999" customHeight="1" x14ac:dyDescent="0.2">
      <c r="A12" s="53"/>
      <c r="B12" s="53"/>
      <c r="C12" s="56"/>
      <c r="D12" s="56"/>
      <c r="E12" s="55"/>
      <c r="F12" s="55"/>
      <c r="G12" s="55"/>
      <c r="H12" s="29" t="s">
        <v>52</v>
      </c>
      <c r="I12" s="29" t="s">
        <v>52</v>
      </c>
      <c r="J12" s="29" t="s">
        <v>52</v>
      </c>
      <c r="K12" s="29" t="s">
        <v>53</v>
      </c>
      <c r="L12" s="29" t="s">
        <v>12</v>
      </c>
      <c r="M12" s="29"/>
      <c r="N12" s="29"/>
      <c r="O12" s="29" t="s">
        <v>12</v>
      </c>
      <c r="P12" s="29" t="s">
        <v>12</v>
      </c>
      <c r="Q12" s="23" t="s">
        <v>54</v>
      </c>
      <c r="R12" s="23" t="s">
        <v>54</v>
      </c>
      <c r="S12" s="56"/>
      <c r="T12" s="56"/>
    </row>
    <row r="13" spans="1:22" s="8" customFormat="1" ht="12.75" x14ac:dyDescent="0.2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9">
        <v>20</v>
      </c>
    </row>
    <row r="14" spans="1:22" s="8" customFormat="1" ht="15" customHeight="1" x14ac:dyDescent="0.2">
      <c r="A14" s="58" t="s">
        <v>17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2" s="8" customFormat="1" ht="15.75" customHeight="1" x14ac:dyDescent="0.2">
      <c r="A15" s="60" t="s">
        <v>18</v>
      </c>
      <c r="B15" s="60"/>
      <c r="C15" s="60"/>
      <c r="D15" s="60"/>
      <c r="E15" s="60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32"/>
      <c r="V15" s="32"/>
    </row>
    <row r="16" spans="1:22" s="8" customFormat="1" ht="12.75" x14ac:dyDescent="0.2">
      <c r="A16" s="19">
        <v>1</v>
      </c>
      <c r="B16" s="9" t="s">
        <v>60</v>
      </c>
      <c r="C16" s="17">
        <v>1988</v>
      </c>
      <c r="D16" s="29"/>
      <c r="E16" s="29" t="s">
        <v>56</v>
      </c>
      <c r="F16" s="28">
        <v>5</v>
      </c>
      <c r="G16" s="28">
        <v>4</v>
      </c>
      <c r="H16" s="40">
        <v>4199.5600000000004</v>
      </c>
      <c r="I16" s="40">
        <v>3090.82</v>
      </c>
      <c r="J16" s="40">
        <v>2411.62</v>
      </c>
      <c r="K16" s="28">
        <v>185</v>
      </c>
      <c r="L16" s="40">
        <f>'виды работ '!C11</f>
        <v>5183081</v>
      </c>
      <c r="M16" s="39">
        <v>0</v>
      </c>
      <c r="N16" s="39">
        <v>0</v>
      </c>
      <c r="O16" s="39">
        <v>0</v>
      </c>
      <c r="P16" s="39">
        <f>L16</f>
        <v>5183081</v>
      </c>
      <c r="Q16" s="39">
        <f>L16/H16</f>
        <v>1234.1962015068243</v>
      </c>
      <c r="R16" s="40">
        <v>14593.7</v>
      </c>
      <c r="S16" s="16" t="s">
        <v>59</v>
      </c>
      <c r="T16" s="29" t="s">
        <v>57</v>
      </c>
      <c r="U16" s="32"/>
      <c r="V16" s="32"/>
    </row>
    <row r="17" spans="1:22" s="8" customFormat="1" ht="12.75" x14ac:dyDescent="0.2">
      <c r="A17" s="59" t="s">
        <v>16</v>
      </c>
      <c r="B17" s="59"/>
      <c r="C17" s="41" t="s">
        <v>55</v>
      </c>
      <c r="D17" s="41" t="s">
        <v>55</v>
      </c>
      <c r="E17" s="41" t="s">
        <v>55</v>
      </c>
      <c r="F17" s="41" t="s">
        <v>55</v>
      </c>
      <c r="G17" s="41" t="s">
        <v>55</v>
      </c>
      <c r="H17" s="40">
        <f>SUM(H16)</f>
        <v>4199.5600000000004</v>
      </c>
      <c r="I17" s="40">
        <f t="shared" ref="I17:P17" si="0">SUM(I16)</f>
        <v>3090.82</v>
      </c>
      <c r="J17" s="40">
        <f t="shared" si="0"/>
        <v>2411.62</v>
      </c>
      <c r="K17" s="34">
        <f t="shared" si="0"/>
        <v>185</v>
      </c>
      <c r="L17" s="40">
        <f t="shared" si="0"/>
        <v>5183081</v>
      </c>
      <c r="M17" s="40">
        <f t="shared" si="0"/>
        <v>0</v>
      </c>
      <c r="N17" s="40">
        <f t="shared" si="0"/>
        <v>0</v>
      </c>
      <c r="O17" s="40">
        <f t="shared" si="0"/>
        <v>0</v>
      </c>
      <c r="P17" s="40">
        <f t="shared" si="0"/>
        <v>5183081</v>
      </c>
      <c r="Q17" s="39">
        <f>L17/H17</f>
        <v>1234.1962015068243</v>
      </c>
      <c r="R17" s="18" t="s">
        <v>55</v>
      </c>
      <c r="S17" s="16" t="s">
        <v>55</v>
      </c>
      <c r="T17" s="16" t="s">
        <v>55</v>
      </c>
      <c r="U17" s="32"/>
      <c r="V17" s="32"/>
    </row>
    <row r="18" spans="1:22" s="49" customFormat="1" x14ac:dyDescent="0.25">
      <c r="A18" s="59" t="s">
        <v>66</v>
      </c>
      <c r="B18" s="5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0">
        <f>P17+'виды работ '!AC12</f>
        <v>5258422</v>
      </c>
      <c r="Q18" s="48"/>
      <c r="R18" s="48"/>
      <c r="S18" s="48"/>
      <c r="T18" s="48"/>
    </row>
  </sheetData>
  <mergeCells count="26">
    <mergeCell ref="A14:T14"/>
    <mergeCell ref="F15:T15"/>
    <mergeCell ref="A17:B17"/>
    <mergeCell ref="A15:E15"/>
    <mergeCell ref="A18:B18"/>
    <mergeCell ref="L9:P9"/>
    <mergeCell ref="Q9:Q11"/>
    <mergeCell ref="J10:J11"/>
    <mergeCell ref="R9:R11"/>
    <mergeCell ref="T9:T12"/>
    <mergeCell ref="A6:S6"/>
    <mergeCell ref="D7:Q7"/>
    <mergeCell ref="A9:A12"/>
    <mergeCell ref="B9:B12"/>
    <mergeCell ref="C9:D9"/>
    <mergeCell ref="E9:E12"/>
    <mergeCell ref="F9:F12"/>
    <mergeCell ref="S9:S12"/>
    <mergeCell ref="G9:G12"/>
    <mergeCell ref="H9:H11"/>
    <mergeCell ref="I9:J9"/>
    <mergeCell ref="C10:C12"/>
    <mergeCell ref="D10:D12"/>
    <mergeCell ref="I10:I11"/>
    <mergeCell ref="L10:L11"/>
    <mergeCell ref="K9:K11"/>
  </mergeCells>
  <phoneticPr fontId="12" type="noConversion"/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tabSelected="1" view="pageBreakPreview" topLeftCell="E1" zoomScale="80" zoomScaleNormal="90" zoomScaleSheetLayoutView="80" workbookViewId="0">
      <selection activeCell="A2" sqref="A2:X13"/>
    </sheetView>
  </sheetViews>
  <sheetFormatPr defaultRowHeight="12.75" x14ac:dyDescent="0.25"/>
  <cols>
    <col min="1" max="1" width="5.28515625" style="3" customWidth="1"/>
    <col min="2" max="2" width="50.5703125" style="3" customWidth="1"/>
    <col min="3" max="3" width="15.85546875" style="1" customWidth="1"/>
    <col min="4" max="4" width="15.140625" style="1" customWidth="1"/>
    <col min="5" max="5" width="14.140625" style="1" customWidth="1"/>
    <col min="6" max="6" width="13.7109375" style="1" customWidth="1"/>
    <col min="7" max="7" width="12.42578125" style="1" customWidth="1"/>
    <col min="8" max="8" width="12.140625" style="1" customWidth="1"/>
    <col min="9" max="9" width="12.42578125" style="1" customWidth="1"/>
    <col min="10" max="10" width="10" style="1" customWidth="1"/>
    <col min="11" max="11" width="8.42578125" style="1" customWidth="1"/>
    <col min="12" max="12" width="10.5703125" style="1" customWidth="1"/>
    <col min="13" max="13" width="13.5703125" style="1" customWidth="1"/>
    <col min="14" max="14" width="8.85546875" style="1" customWidth="1"/>
    <col min="15" max="15" width="9.5703125" style="1" customWidth="1"/>
    <col min="16" max="16" width="9.42578125" style="1" customWidth="1"/>
    <col min="17" max="17" width="10.140625" style="1" customWidth="1"/>
    <col min="18" max="18" width="8.5703125" style="1" customWidth="1"/>
    <col min="19" max="19" width="9.5703125" style="1" customWidth="1"/>
    <col min="20" max="20" width="8.85546875" style="1" customWidth="1"/>
    <col min="21" max="21" width="9.28515625" style="1" customWidth="1"/>
    <col min="22" max="22" width="9.85546875" style="1" customWidth="1"/>
    <col min="23" max="23" width="13.85546875" style="1" customWidth="1"/>
    <col min="24" max="24" width="13.5703125" style="1" customWidth="1"/>
    <col min="25" max="25" width="27.42578125" style="2" hidden="1" customWidth="1"/>
    <col min="26" max="26" width="20.5703125" style="3" hidden="1" customWidth="1"/>
    <col min="27" max="27" width="15.42578125" style="3" hidden="1" customWidth="1"/>
    <col min="28" max="28" width="18.7109375" style="3" hidden="1" customWidth="1"/>
    <col min="29" max="29" width="31" style="47" customWidth="1"/>
    <col min="30" max="16384" width="9.140625" style="3"/>
  </cols>
  <sheetData>
    <row r="1" spans="1:29" s="13" customFormat="1" x14ac:dyDescent="0.25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25"/>
      <c r="AC1" s="61" t="s">
        <v>65</v>
      </c>
    </row>
    <row r="2" spans="1:29" s="13" customFormat="1" x14ac:dyDescent="0.2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5"/>
      <c r="AC2" s="61"/>
    </row>
    <row r="3" spans="1:29" s="13" customFormat="1" ht="12.75" customHeight="1" x14ac:dyDescent="0.25">
      <c r="A3" s="64" t="s">
        <v>0</v>
      </c>
      <c r="B3" s="64" t="s">
        <v>1</v>
      </c>
      <c r="C3" s="64" t="s">
        <v>2</v>
      </c>
      <c r="D3" s="67" t="s">
        <v>25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25"/>
      <c r="AC3" s="61"/>
    </row>
    <row r="4" spans="1:29" s="13" customFormat="1" ht="12.75" customHeight="1" x14ac:dyDescent="0.25">
      <c r="A4" s="65"/>
      <c r="B4" s="65"/>
      <c r="C4" s="65"/>
      <c r="D4" s="70" t="s">
        <v>26</v>
      </c>
      <c r="E4" s="71"/>
      <c r="F4" s="71"/>
      <c r="G4" s="71"/>
      <c r="H4" s="71"/>
      <c r="I4" s="72"/>
      <c r="J4" s="73" t="s">
        <v>19</v>
      </c>
      <c r="K4" s="74"/>
      <c r="L4" s="73" t="s">
        <v>20</v>
      </c>
      <c r="M4" s="74"/>
      <c r="N4" s="73" t="s">
        <v>21</v>
      </c>
      <c r="O4" s="74"/>
      <c r="P4" s="73" t="s">
        <v>22</v>
      </c>
      <c r="Q4" s="74"/>
      <c r="R4" s="73" t="s">
        <v>23</v>
      </c>
      <c r="S4" s="74"/>
      <c r="T4" s="73" t="s">
        <v>24</v>
      </c>
      <c r="U4" s="74"/>
      <c r="V4" s="64" t="s">
        <v>3</v>
      </c>
      <c r="W4" s="64" t="s">
        <v>4</v>
      </c>
      <c r="X4" s="64" t="s">
        <v>61</v>
      </c>
      <c r="Y4" s="25"/>
      <c r="AC4" s="61"/>
    </row>
    <row r="5" spans="1:29" s="13" customFormat="1" ht="12.75" customHeight="1" x14ac:dyDescent="0.25">
      <c r="A5" s="65"/>
      <c r="B5" s="65"/>
      <c r="C5" s="65"/>
      <c r="D5" s="64" t="s">
        <v>5</v>
      </c>
      <c r="E5" s="70" t="s">
        <v>6</v>
      </c>
      <c r="F5" s="71"/>
      <c r="G5" s="71"/>
      <c r="H5" s="71"/>
      <c r="I5" s="72"/>
      <c r="J5" s="75"/>
      <c r="K5" s="76"/>
      <c r="L5" s="75"/>
      <c r="M5" s="76"/>
      <c r="N5" s="75"/>
      <c r="O5" s="76"/>
      <c r="P5" s="75"/>
      <c r="Q5" s="76"/>
      <c r="R5" s="75"/>
      <c r="S5" s="76"/>
      <c r="T5" s="75"/>
      <c r="U5" s="76"/>
      <c r="V5" s="65"/>
      <c r="W5" s="65"/>
      <c r="X5" s="65"/>
      <c r="Y5" s="25"/>
      <c r="AC5" s="61"/>
    </row>
    <row r="6" spans="1:29" s="13" customFormat="1" ht="60" customHeight="1" x14ac:dyDescent="0.25">
      <c r="A6" s="65"/>
      <c r="B6" s="65"/>
      <c r="C6" s="66"/>
      <c r="D6" s="66"/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77"/>
      <c r="K6" s="78"/>
      <c r="L6" s="77"/>
      <c r="M6" s="78"/>
      <c r="N6" s="77"/>
      <c r="O6" s="78"/>
      <c r="P6" s="77"/>
      <c r="Q6" s="78"/>
      <c r="R6" s="77"/>
      <c r="S6" s="78"/>
      <c r="T6" s="77"/>
      <c r="U6" s="78"/>
      <c r="V6" s="66"/>
      <c r="W6" s="66"/>
      <c r="X6" s="66"/>
      <c r="Y6" s="25"/>
      <c r="AC6" s="61"/>
    </row>
    <row r="7" spans="1:29" s="21" customFormat="1" x14ac:dyDescent="0.25">
      <c r="A7" s="66"/>
      <c r="B7" s="66"/>
      <c r="C7" s="20" t="s">
        <v>12</v>
      </c>
      <c r="D7" s="20" t="s">
        <v>12</v>
      </c>
      <c r="E7" s="20" t="s">
        <v>12</v>
      </c>
      <c r="F7" s="20" t="s">
        <v>12</v>
      </c>
      <c r="G7" s="20" t="s">
        <v>12</v>
      </c>
      <c r="H7" s="20" t="s">
        <v>12</v>
      </c>
      <c r="I7" s="20" t="s">
        <v>12</v>
      </c>
      <c r="J7" s="20" t="s">
        <v>13</v>
      </c>
      <c r="K7" s="20" t="s">
        <v>12</v>
      </c>
      <c r="L7" s="20" t="s">
        <v>14</v>
      </c>
      <c r="M7" s="20" t="s">
        <v>12</v>
      </c>
      <c r="N7" s="20" t="s">
        <v>14</v>
      </c>
      <c r="O7" s="20" t="s">
        <v>12</v>
      </c>
      <c r="P7" s="20" t="s">
        <v>14</v>
      </c>
      <c r="Q7" s="20" t="s">
        <v>12</v>
      </c>
      <c r="R7" s="20" t="s">
        <v>15</v>
      </c>
      <c r="S7" s="20" t="s">
        <v>12</v>
      </c>
      <c r="T7" s="20" t="s">
        <v>14</v>
      </c>
      <c r="U7" s="20" t="s">
        <v>12</v>
      </c>
      <c r="V7" s="20" t="s">
        <v>12</v>
      </c>
      <c r="W7" s="20" t="s">
        <v>12</v>
      </c>
      <c r="X7" s="20" t="s">
        <v>12</v>
      </c>
      <c r="Y7" s="27"/>
      <c r="AC7" s="61"/>
    </row>
    <row r="8" spans="1:29" s="21" customForma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3">
        <v>23</v>
      </c>
      <c r="X8" s="33">
        <v>24</v>
      </c>
      <c r="Y8" s="27"/>
      <c r="AC8" s="61"/>
    </row>
    <row r="9" spans="1:29" s="13" customFormat="1" ht="15" customHeight="1" x14ac:dyDescent="0.25">
      <c r="A9" s="62" t="s">
        <v>17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5"/>
      <c r="Z9" s="14"/>
      <c r="AA9" s="7"/>
      <c r="AB9" s="14"/>
      <c r="AC9" s="44"/>
    </row>
    <row r="10" spans="1:29" s="36" customFormat="1" ht="17.25" customHeight="1" x14ac:dyDescent="0.25">
      <c r="A10" s="81" t="s">
        <v>18</v>
      </c>
      <c r="B10" s="81"/>
      <c r="C10" s="81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38"/>
      <c r="Z10" s="37"/>
      <c r="AA10" s="35"/>
      <c r="AB10" s="14"/>
      <c r="AC10" s="43"/>
    </row>
    <row r="11" spans="1:29" s="13" customFormat="1" ht="17.25" customHeight="1" x14ac:dyDescent="0.25">
      <c r="A11" s="34">
        <v>1</v>
      </c>
      <c r="B11" s="9" t="s">
        <v>60</v>
      </c>
      <c r="C11" s="40">
        <f>D11+K11+M11+O11+Q11+S11+U11+V11+W11+X11</f>
        <v>5183081</v>
      </c>
      <c r="D11" s="40">
        <f>E11+F11+G11+H11+I11</f>
        <v>1473773</v>
      </c>
      <c r="E11" s="42">
        <v>1473773</v>
      </c>
      <c r="F11" s="40"/>
      <c r="G11" s="40"/>
      <c r="H11" s="40"/>
      <c r="I11" s="40"/>
      <c r="J11" s="40"/>
      <c r="K11" s="40"/>
      <c r="L11" s="42">
        <v>1235</v>
      </c>
      <c r="M11" s="42">
        <v>2046844</v>
      </c>
      <c r="N11" s="40"/>
      <c r="O11" s="40"/>
      <c r="P11" s="40"/>
      <c r="Q11" s="40"/>
      <c r="R11" s="40"/>
      <c r="S11" s="40"/>
      <c r="T11" s="40"/>
      <c r="U11" s="40"/>
      <c r="V11" s="40"/>
      <c r="W11" s="40">
        <v>1641725</v>
      </c>
      <c r="X11" s="42">
        <v>20739</v>
      </c>
      <c r="Y11" s="15"/>
      <c r="Z11" s="14"/>
      <c r="AA11" s="14"/>
      <c r="AB11" s="14"/>
      <c r="AC11" s="44"/>
    </row>
    <row r="12" spans="1:29" s="13" customFormat="1" ht="17.25" customHeight="1" x14ac:dyDescent="0.25">
      <c r="A12" s="79" t="s">
        <v>16</v>
      </c>
      <c r="B12" s="79"/>
      <c r="C12" s="40">
        <f>SUM(C11)</f>
        <v>5183081</v>
      </c>
      <c r="D12" s="40">
        <f>SUM(D11)</f>
        <v>1473773</v>
      </c>
      <c r="E12" s="40">
        <f>SUM(E11)</f>
        <v>1473773</v>
      </c>
      <c r="F12" s="40"/>
      <c r="G12" s="40"/>
      <c r="H12" s="40"/>
      <c r="I12" s="40"/>
      <c r="J12" s="40"/>
      <c r="K12" s="40"/>
      <c r="L12" s="40">
        <f>SUM(L11)</f>
        <v>1235</v>
      </c>
      <c r="M12" s="40">
        <f>SUM(M11)</f>
        <v>2046844</v>
      </c>
      <c r="N12" s="40"/>
      <c r="O12" s="40"/>
      <c r="P12" s="40"/>
      <c r="Q12" s="40"/>
      <c r="R12" s="40"/>
      <c r="S12" s="40"/>
      <c r="T12" s="40"/>
      <c r="U12" s="40"/>
      <c r="V12" s="40"/>
      <c r="W12" s="40">
        <f>SUM(W11)</f>
        <v>1641725</v>
      </c>
      <c r="X12" s="40">
        <f>SUM(X11)</f>
        <v>20739</v>
      </c>
      <c r="Y12" s="15">
        <f>E12+F12+G12+H12+I12+K12+M12+O12+Q12+S12+U12+W12+V12+X12</f>
        <v>5183081</v>
      </c>
      <c r="Z12" s="14">
        <f>Y12-C12</f>
        <v>0</v>
      </c>
      <c r="AA12" s="14"/>
      <c r="AB12" s="14">
        <f t="shared" ref="AB12" si="0">(C12-W12-X12)*2.14/100</f>
        <v>75341.203800000003</v>
      </c>
      <c r="AC12" s="44">
        <v>75341</v>
      </c>
    </row>
    <row r="13" spans="1:29" s="5" customFormat="1" x14ac:dyDescent="0.25">
      <c r="A13" s="79" t="s">
        <v>66</v>
      </c>
      <c r="B13" s="79"/>
      <c r="C13" s="82">
        <f>C12+AC12</f>
        <v>5258422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2"/>
      <c r="AC13" s="45"/>
    </row>
    <row r="14" spans="1:29" s="5" customFormat="1" x14ac:dyDescent="0.2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2"/>
      <c r="AC14" s="45"/>
    </row>
    <row r="15" spans="1:29" s="5" customFormat="1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2"/>
      <c r="AC15" s="45"/>
    </row>
    <row r="16" spans="1:29" s="5" customFormat="1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2"/>
      <c r="AC16" s="45"/>
    </row>
    <row r="17" spans="3:29" s="5" customFormat="1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2"/>
      <c r="AC17" s="45"/>
    </row>
    <row r="18" spans="3:29" s="5" customFormat="1" x14ac:dyDescent="0.2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2"/>
      <c r="AC18" s="45"/>
    </row>
    <row r="19" spans="3:29" s="4" customForma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"/>
      <c r="AC19" s="46"/>
    </row>
    <row r="20" spans="3:29" s="4" customFormat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"/>
      <c r="AC20" s="46"/>
    </row>
    <row r="21" spans="3:29" s="4" customFormat="1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"/>
      <c r="AC21" s="46"/>
    </row>
    <row r="22" spans="3:29" s="4" customFormat="1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AC22" s="46"/>
    </row>
    <row r="23" spans="3:29" s="4" customFormat="1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AC23" s="46"/>
    </row>
    <row r="24" spans="3:29" s="4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"/>
      <c r="AC24" s="46"/>
    </row>
    <row r="25" spans="3:29" s="4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"/>
      <c r="AC25" s="46"/>
    </row>
    <row r="26" spans="3:29" s="4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/>
      <c r="AC26" s="46"/>
    </row>
    <row r="27" spans="3:29" s="4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  <c r="AC27" s="46"/>
    </row>
    <row r="28" spans="3:29" s="4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  <c r="AC28" s="46"/>
    </row>
    <row r="29" spans="3:29" s="4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  <c r="AC29" s="46"/>
    </row>
    <row r="30" spans="3:29" s="4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  <c r="AC30" s="46"/>
    </row>
    <row r="31" spans="3:29" s="4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  <c r="AC31" s="46"/>
    </row>
    <row r="32" spans="3:29" s="4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  <c r="AC32" s="46"/>
    </row>
    <row r="33" spans="3:29" s="4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  <c r="AC33" s="46"/>
    </row>
    <row r="34" spans="3:29" s="4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  <c r="AC34" s="46"/>
    </row>
    <row r="35" spans="3:29" s="4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  <c r="AC35" s="46"/>
    </row>
    <row r="36" spans="3:29" s="4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  <c r="AC36" s="46"/>
    </row>
    <row r="37" spans="3:29" s="4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AC37" s="46"/>
    </row>
    <row r="38" spans="3:29" s="4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  <c r="AC38" s="46"/>
    </row>
    <row r="39" spans="3:29" s="4" customForma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  <c r="AC39" s="46"/>
    </row>
    <row r="40" spans="3:29" s="4" customForma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  <c r="AC40" s="46"/>
    </row>
    <row r="41" spans="3:29" s="4" customFormat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  <c r="AC41" s="46"/>
    </row>
    <row r="42" spans="3:29" s="4" customFormat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  <c r="AC42" s="46"/>
    </row>
    <row r="43" spans="3:29" s="4" customForma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  <c r="AC43" s="46"/>
    </row>
    <row r="44" spans="3:29" s="4" customForma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  <c r="AC44" s="46"/>
    </row>
    <row r="45" spans="3:29" s="4" customForma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  <c r="AC45" s="46"/>
    </row>
    <row r="46" spans="3:29" s="4" customForma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AC46" s="46"/>
    </row>
    <row r="47" spans="3:29" s="4" customForma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AC47" s="46"/>
    </row>
    <row r="48" spans="3:29" s="4" customForma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AC48" s="46"/>
    </row>
    <row r="49" spans="3:29" s="4" customForma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AC49" s="46"/>
    </row>
    <row r="50" spans="3:29" s="4" customForma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AC50" s="46"/>
    </row>
    <row r="51" spans="3:29" s="4" customForma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  <c r="AC51" s="46"/>
    </row>
    <row r="52" spans="3:29" s="4" customForma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  <c r="AC52" s="46"/>
    </row>
    <row r="53" spans="3:29" s="4" customForma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  <c r="AC53" s="46"/>
    </row>
    <row r="54" spans="3:29" s="4" customForma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  <c r="AC54" s="46"/>
    </row>
    <row r="55" spans="3:29" s="4" customForma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  <c r="AC55" s="46"/>
    </row>
    <row r="56" spans="3:29" s="4" customForma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  <c r="AC56" s="46"/>
    </row>
    <row r="57" spans="3:29" s="4" customForma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  <c r="AC57" s="46"/>
    </row>
    <row r="58" spans="3:29" s="4" customForma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  <c r="AC58" s="46"/>
    </row>
    <row r="59" spans="3:29" s="4" customFormat="1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  <c r="AC59" s="46"/>
    </row>
    <row r="60" spans="3:29" s="4" customFormat="1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  <c r="AC60" s="46"/>
    </row>
    <row r="61" spans="3:29" s="4" customFormat="1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  <c r="AC61" s="46"/>
    </row>
    <row r="62" spans="3:29" s="4" customFormat="1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  <c r="AC62" s="46"/>
    </row>
    <row r="63" spans="3:29" s="4" customFormat="1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  <c r="AC63" s="46"/>
    </row>
    <row r="64" spans="3:29" s="4" customFormat="1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  <c r="AC64" s="46"/>
    </row>
    <row r="65" spans="3:29" s="4" customFormat="1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  <c r="AC65" s="46"/>
    </row>
    <row r="66" spans="3:29" s="4" customFormat="1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  <c r="AC66" s="46"/>
    </row>
    <row r="67" spans="3:29" s="4" customFormat="1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  <c r="AC67" s="46"/>
    </row>
    <row r="68" spans="3:29" s="4" customFormat="1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  <c r="AC68" s="46"/>
    </row>
    <row r="69" spans="3:29" s="4" customFormat="1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  <c r="AC69" s="46"/>
    </row>
    <row r="70" spans="3:29" s="4" customFormat="1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  <c r="AC70" s="46"/>
    </row>
  </sheetData>
  <mergeCells count="23">
    <mergeCell ref="A12:B12"/>
    <mergeCell ref="A13:B13"/>
    <mergeCell ref="T4:U6"/>
    <mergeCell ref="V4:V6"/>
    <mergeCell ref="E5:I5"/>
    <mergeCell ref="D10:X10"/>
    <mergeCell ref="A10:C10"/>
    <mergeCell ref="AC1:AC8"/>
    <mergeCell ref="A9:X9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W4:W6"/>
    <mergeCell ref="X4:X6"/>
    <mergeCell ref="D5:D6"/>
    <mergeCell ref="R4:S6"/>
  </mergeCells>
  <phoneticPr fontId="12" type="noConversion"/>
  <printOptions horizontalCentered="1"/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2017-03-07T09:04:20Z</dcterms:modified>
</cp:coreProperties>
</file>