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0" windowWidth="15480" windowHeight="11460" activeTab="0"/>
  </bookViews>
  <sheets>
    <sheet name="Лист1" sheetId="1" r:id="rId1"/>
    <sheet name="Лист2" sheetId="2" r:id="rId2"/>
  </sheets>
  <definedNames>
    <definedName name="_Otchet_Period_Source__AT_ObjectName">#REF!</definedName>
  </definedNames>
  <calcPr fullCalcOnLoad="1"/>
</workbook>
</file>

<file path=xl/sharedStrings.xml><?xml version="1.0" encoding="utf-8"?>
<sst xmlns="http://schemas.openxmlformats.org/spreadsheetml/2006/main" count="1089" uniqueCount="531">
  <si>
    <t>0113,0801,0501</t>
  </si>
  <si>
    <t>0113,0501,0502,1003,1006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</si>
  <si>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</si>
  <si>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</si>
  <si>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</si>
  <si>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</si>
  <si>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</si>
  <si>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</si>
  <si>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</si>
  <si>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</si>
  <si>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</si>
  <si>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</si>
  <si>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0103,0113,1204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</si>
  <si>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</si>
  <si>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</si>
  <si>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</si>
  <si>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0111,1301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</si>
  <si>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</si>
  <si>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</si>
  <si>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</si>
  <si>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</si>
  <si>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</si>
  <si>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</si>
  <si>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</si>
  <si>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</si>
  <si>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</si>
  <si>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</si>
  <si>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0412,0502</t>
  </si>
  <si>
    <t>1.1.12.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</si>
  <si>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</si>
  <si>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</si>
  <si>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0409,0412,0503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</si>
  <si>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</si>
  <si>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</si>
  <si>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</si>
  <si>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</si>
  <si>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</si>
  <si>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</si>
  <si>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</si>
  <si>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</si>
  <si>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</si>
  <si>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</si>
  <si>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</si>
  <si>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</si>
  <si>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</si>
  <si>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</si>
  <si>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</si>
  <si>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</si>
  <si>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</si>
  <si>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</si>
  <si>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</si>
  <si>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</si>
  <si>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</si>
  <si>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0801,0804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</si>
  <si>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</si>
  <si>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</si>
  <si>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</si>
  <si>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</si>
  <si>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</si>
  <si>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</si>
  <si>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</si>
  <si>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</si>
  <si>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1101,1102</t>
  </si>
  <si>
    <t>формирование архивных фондов поселения</t>
  </si>
  <si>
    <t>1.1.27.</t>
  </si>
  <si>
    <t>организация сбора и вывоза бытовых отходов и мусора</t>
  </si>
  <si>
    <t>РП-А-2700</t>
  </si>
  <si>
    <t>0503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</si>
  <si>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</si>
  <si>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</si>
  <si>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</si>
  <si>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</si>
  <si>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</si>
  <si>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</si>
  <si>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0412</t>
  </si>
  <si>
    <t>1.1.30.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</si>
  <si>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</si>
  <si>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РП-А-3000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</si>
  <si>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</si>
  <si>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</si>
  <si>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</si>
  <si>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</si>
  <si>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</si>
  <si>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</si>
  <si>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</si>
  <si>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</si>
  <si>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</si>
  <si>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</si>
  <si>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</si>
  <si>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</si>
  <si>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</si>
  <si>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</si>
  <si>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создание условий для деятельности добровольных формирований населения по охране общественного порядка*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</si>
  <si>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</si>
  <si>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</si>
  <si>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</si>
  <si>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</si>
  <si>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</si>
  <si>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РП-А-4600</t>
  </si>
  <si>
    <t>осуществление мер по противодействию коррупции в границах поселения</t>
  </si>
  <si>
    <t>РП-А-4700</t>
  </si>
  <si>
    <t>1.1.80.</t>
  </si>
  <si>
    <t>организация теплоснабжения, предусмотренного Федеральным законом "О теплоснабжении"</t>
  </si>
  <si>
    <t>РП-А-8000</t>
  </si>
  <si>
    <t>1.1.81.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</si>
  <si>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</si>
  <si>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</si>
  <si>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</si>
  <si>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</si>
  <si>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</si>
  <si>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
</t>
  </si>
  <si>
    <t>РП-Б</t>
  </si>
  <si>
    <t>1.2.1.</t>
  </si>
  <si>
    <t>РП-Б-0100</t>
  </si>
  <si>
    <t>1.2.2.</t>
  </si>
  <si>
    <t>РП-Б-0200</t>
  </si>
  <si>
    <t>1.2.3.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</si>
  <si>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</si>
  <si>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РП-Б-0300</t>
  </si>
  <si>
    <t>1.2.4.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</si>
  <si>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голосования по вопросамизменения границ муниципального образования. преобразования муниципального образования</t>
  </si>
  <si>
    <t>РП-Б-0400</t>
  </si>
  <si>
    <t>1.2.5.</t>
  </si>
  <si>
    <t>РП-Б-0500</t>
  </si>
  <si>
    <t>1.2.6.</t>
  </si>
  <si>
    <t>РП-Б-0600</t>
  </si>
  <si>
    <t>1.2.7.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</si>
  <si>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</si>
  <si>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РП-Б-0700</t>
  </si>
  <si>
    <t>1.2.8.</t>
  </si>
  <si>
    <t>РП-Б-0800</t>
  </si>
  <si>
    <t>0106</t>
  </si>
  <si>
    <t>1.2.9.</t>
  </si>
  <si>
    <t>РП-Б-0900</t>
  </si>
  <si>
    <t>1.2.10.</t>
  </si>
  <si>
    <t>РП-Б-1000</t>
  </si>
  <si>
    <t>0104</t>
  </si>
  <si>
    <t>1.2.11.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</si>
  <si>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</si>
  <si>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</si>
  <si>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</si>
  <si>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</si>
  <si>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</si>
  <si>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</si>
  <si>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</si>
  <si>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</si>
  <si>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</si>
  <si>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</si>
  <si>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</si>
  <si>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</si>
  <si>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</si>
  <si>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</si>
  <si>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</si>
  <si>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</si>
  <si>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</si>
  <si>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0804</t>
  </si>
  <si>
    <t>1.2.20.</t>
  </si>
  <si>
    <t>РП-Б-2000</t>
  </si>
  <si>
    <t>1.2.21.</t>
  </si>
  <si>
    <t>РП-Б-2100</t>
  </si>
  <si>
    <t>1.2.22.</t>
  </si>
  <si>
    <t>РП-Б-2200</t>
  </si>
  <si>
    <t>0709</t>
  </si>
  <si>
    <t>1.2.23.</t>
  </si>
  <si>
    <t>создание условий для массового отдыха жителей поселения и организация обустройства мест массового отдыха населения</t>
  </si>
  <si>
    <t>РП-Б-2300</t>
  </si>
  <si>
    <t>1.2.24.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</si>
  <si>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</si>
  <si>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РП-Б-2400</t>
  </si>
  <si>
    <t>1.2.25.</t>
  </si>
  <si>
    <t>РП-Б-2500</t>
  </si>
  <si>
    <t>1.2.26.</t>
  </si>
  <si>
    <t>РП-Б-2600</t>
  </si>
  <si>
    <t>1.2.27.</t>
  </si>
  <si>
    <t>РП-Б-2700</t>
  </si>
  <si>
    <t>1.2.28.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</si>
  <si>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</si>
  <si>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РП-Б-2800</t>
  </si>
  <si>
    <t>1.2.29.</t>
  </si>
  <si>
    <t>присвоение наименований улицам, площадям и иным территориям проживания граждан в населенных пунктах, установление нумерации домов, организация освещения улиц и установка указателей с наименованиями улиц и номерами домов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</si>
  <si>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</si>
  <si>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</si>
  <si>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</si>
  <si>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</si>
  <si>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</si>
  <si>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</si>
  <si>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</si>
  <si>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</si>
  <si>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</si>
  <si>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1.2.34.</t>
  </si>
  <si>
    <t>РП-Б-3400</t>
  </si>
  <si>
    <t>1.2.35.</t>
  </si>
  <si>
    <t>РП-Б-3500</t>
  </si>
  <si>
    <t>1.2.36.</t>
  </si>
  <si>
    <t>содействие в развитии сельскохозяйственного производства, создание условий для развития малого предпринимательства</t>
  </si>
  <si>
    <t>РП-Б-3600</t>
  </si>
  <si>
    <t>1.2.37.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</si>
  <si>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</si>
  <si>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РП-Б-3700</t>
  </si>
  <si>
    <t>1.2.38.</t>
  </si>
  <si>
    <t>РП-Б-3800</t>
  </si>
  <si>
    <t>1.2.39.</t>
  </si>
  <si>
    <t>РП-Б-3900</t>
  </si>
  <si>
    <t>1.2.40.</t>
  </si>
  <si>
    <t>осуществление муниципального лесного контроля и надзора</t>
  </si>
  <si>
    <t>РП-Б-4000</t>
  </si>
  <si>
    <t>1.2.41.</t>
  </si>
  <si>
    <t>РП-Б-4100</t>
  </si>
  <si>
    <t>1.2.42.</t>
  </si>
  <si>
    <t>РП-Б-4200</t>
  </si>
  <si>
    <t>1.2.43.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</si>
  <si>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t>
  </si>
  <si>
    <t>РП-Б-4300</t>
  </si>
  <si>
    <t>1.2.44.</t>
  </si>
  <si>
    <t>РП-Б-4400</t>
  </si>
  <si>
    <t>1.2.45.</t>
  </si>
  <si>
    <t>РП-Б-4500</t>
  </si>
  <si>
    <t>1.2.46.</t>
  </si>
  <si>
    <t>РП-Б-4600</t>
  </si>
  <si>
    <t>1.2.47.</t>
  </si>
  <si>
    <t>РП-Б-4700</t>
  </si>
  <si>
    <t>1.2.48.</t>
  </si>
  <si>
    <t>РП-Б-4800</t>
  </si>
  <si>
    <t>1.2.49.</t>
  </si>
  <si>
    <t>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</si>
  <si>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РП-Б-4900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</si>
  <si>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
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</si>
  <si>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</si>
  <si>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</si>
  <si>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</si>
  <si>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</si>
  <si>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</si>
  <si>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1.3.2.</t>
  </si>
  <si>
    <t>осуществление отдельных государственных полномочий в сфере архивного дела</t>
  </si>
  <si>
    <t>РП-В-0200</t>
  </si>
  <si>
    <t>1.3.3.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</si>
  <si>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</si>
  <si>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</si>
  <si>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1.3.4.</t>
  </si>
  <si>
    <t>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</si>
  <si>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РП-В-0400</t>
  </si>
  <si>
    <t>1.3.5.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</si>
  <si>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</si>
  <si>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РП-В-0500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</si>
  <si>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</si>
  <si>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</si>
  <si>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</si>
  <si>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</si>
  <si>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1.4.1.</t>
  </si>
  <si>
    <t>создание музеев поселений</t>
  </si>
  <si>
    <t>РП-Г-0100</t>
  </si>
  <si>
    <t>1.4.2.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</si>
  <si>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</si>
  <si>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РП-Г-0200</t>
  </si>
  <si>
    <t>1.4.3.</t>
  </si>
  <si>
    <t>совершение нотариальных действий, предусмотренных законодательством, в случае отсутствия в поселении нотариуса</t>
  </si>
  <si>
    <t>РП-Г-0300</t>
  </si>
  <si>
    <t>1.4.4.</t>
  </si>
  <si>
    <t>участие в осуществлении деятельности по опеке и попечительству</t>
  </si>
  <si>
    <t>РП-Г-0400</t>
  </si>
  <si>
    <t>1.4.5.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</si>
  <si>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</si>
  <si>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</si>
  <si>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1.4.6.</t>
  </si>
  <si>
    <t>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</si>
  <si>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РП-Г-0600</t>
  </si>
  <si>
    <t>1.4.7.</t>
  </si>
  <si>
    <t xml:space="preserve"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</t>
  </si>
  <si>
    <t>РП-Г-0700</t>
  </si>
  <si>
    <t>1.4.8.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</si>
  <si>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</si>
  <si>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РП-Г-0800</t>
  </si>
  <si>
    <t>1.4.9.</t>
  </si>
  <si>
    <t>создание условий для развития туризма</t>
  </si>
  <si>
    <t>РП-Г-0900</t>
  </si>
  <si>
    <t>1.4.10.</t>
  </si>
  <si>
    <t>иные расходные обязательства за счет собственных доходов</t>
  </si>
  <si>
    <t>РП-Г-1000</t>
  </si>
  <si>
    <t>1.4.11.</t>
  </si>
  <si>
    <t>создание муниципальной пожарной охраны</t>
  </si>
  <si>
    <t>РП-Г-1100</t>
  </si>
  <si>
    <t>1.4.12.</t>
  </si>
  <si>
    <t xml:space="preserve">оказание поддержки общественным наблюдательным комиссиям, осуществляющим общественный контроль за обеспечением прав человека и содействие лицам, находящимся в местах принудительного содержания.
</t>
  </si>
  <si>
    <t>РП-Г-1200</t>
  </si>
  <si>
    <t>ИТОГО расходные обязательства поселений</t>
  </si>
  <si>
    <t>РП-И-9999</t>
  </si>
  <si>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</si>
  <si>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</si>
  <si>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</si>
  <si>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</si>
  <si>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</si>
  <si>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</si>
  <si>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</si>
  <si>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</si>
  <si>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</si>
  <si>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</si>
  <si>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</si>
  <si>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</si>
  <si>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</si>
  <si>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</si>
  <si>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</si>
  <si>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</si>
  <si>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</si>
  <si>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</si>
  <si>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</si>
  <si>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</si>
  <si>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</si>
  <si>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</si>
  <si>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</si>
  <si>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</si>
  <si>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</si>
  <si>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</si>
  <si>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</si>
  <si>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</si>
  <si>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</si>
  <si>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</si>
  <si>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</si>
  <si>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</si>
  <si>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</si>
  <si>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1.</t>
  </si>
  <si>
    <t>1.1.</t>
  </si>
  <si>
    <t/>
  </si>
  <si>
    <t>1.2.</t>
  </si>
  <si>
    <t>1.3.</t>
  </si>
  <si>
    <t>1.4.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</si>
  <si>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</si>
  <si>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</si>
  <si>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</si>
  <si>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</si>
  <si>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</si>
  <si>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</si>
  <si>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</si>
  <si>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 xml:space="preserve">  </t>
  </si>
  <si>
    <t>0410, 0502</t>
  </si>
  <si>
    <t xml:space="preserve">1)с О1.01.2009 -не установлен </t>
  </si>
  <si>
    <t xml:space="preserve">   </t>
  </si>
  <si>
    <t xml:space="preserve">Решение совета депутатов от  16.05.06 №51 "Об определении официального печатного издания"
</t>
  </si>
  <si>
    <t>1) с 16.05.06 -   не установлен</t>
  </si>
  <si>
    <t>1)с 19.12.2008 -не установлен</t>
  </si>
  <si>
    <t>1 )Решение совета депутатов от  11,04.06 №43 "О правилах блогоустройства,содержания и обеспечения санитарного состояния территории МО Путиловского сельского поселения МО КМР
ЛО"</t>
  </si>
  <si>
    <t>1)раздел 6</t>
  </si>
  <si>
    <t>Постановление администрации от 25.09.2006 г № 19 "Об утверждении Положения об организации и порядке обучения населения мерам пожарной безопасности на территории МО Путиловское сельское поселение МО КМР ЛО"</t>
  </si>
  <si>
    <t>1)22.12.2005-не установлен</t>
  </si>
  <si>
    <t>Решение совета депутатов МО Путиловское сельское поселение от 19.12.2008г № 38 "О принятии устава муниципального образования Путиловское сельское поселение муниципального образования Кировский муниципальный район Ленинградской области"</t>
  </si>
  <si>
    <t>2)16.01.2006-не установлен</t>
  </si>
  <si>
    <t xml:space="preserve">1)01.01.2006-не  установлен  </t>
  </si>
  <si>
    <t xml:space="preserve">1 )Решение совета депутатов МО Путиловское сельское поселение МО КМР ЛОот27.12.2005 № 31 "Об утверждении Положения об муниципальной долговой книги МО Путиловское сельское поселение МО КМР ЛО"               </t>
  </si>
  <si>
    <t xml:space="preserve">2)Решение СД МО Путиловское СП МО КМР Л О от 16.10.2007 г № 25 "Об утверждении Положения о казне муниципального образования Путиловское сельское поселение муниципального образования Кировский муниципальный район Ленинградской области" </t>
  </si>
  <si>
    <t>2)01.11.2007-не установлен</t>
  </si>
  <si>
    <t xml:space="preserve">1)01.11.2007-не установлен  </t>
  </si>
  <si>
    <t xml:space="preserve">1) Решение совета дерпутатов МО Путиловское сельское поселение МО КМР ЛО" от 19.12.2008г №38 "О принятии устава муниципального образования Путиловское сельское поселение муниципального образования Кировскитй муниципальный район" (с изменениями от01.06.2010г № 8)                                                                                   </t>
  </si>
  <si>
    <t xml:space="preserve">2) Постановление администрации МО Путиловское сельское поселение от 28.07.2006г № 16 "Об утверждении Положения о Путиловском сельском звене Ленинградской области подсистемы РСЧС МО Путиловское сельское поселение МО КМР ЛО" </t>
  </si>
  <si>
    <t xml:space="preserve">1) Постановление администрации от 08.09.2006г № 18 "О гражданской обороне МО Путиловское сельское поселение МО КМР ЛО "                      </t>
  </si>
  <si>
    <t xml:space="preserve">Решение совета депутатов от  28,12.12 №47 "Об утверждении Правил блогоустройства,содержания и обеспечения санитарного состояния территории МО Путиловского сельского поселения МО КМР
ЛО"
</t>
  </si>
  <si>
    <t>с 01.01.2013- не установлен</t>
  </si>
  <si>
    <t>1)Решение совета депутатов МО Путиловское сельское поселение МО КМР ЛО от 31.10.2008г №31 "О перечне должностей МО Путиловское сельское поселение МО КМР ЛО и оплате труда работников администрации МО Путиловское сельское поселение МО КМР ЛО"( с изменениями и дополнениями)</t>
  </si>
  <si>
    <t>Постановление администрации МО Путиловское сельское поселение от 10.08.2010г.№ 131 "О принятии муниципальной программы "Энергосбережение и повышение энергетической эффективности на территории МО Путиловское сельское посение на 2010-2014гг"</t>
  </si>
  <si>
    <t>2010-2014 гг</t>
  </si>
  <si>
    <t>Решение СД от 16.02.2012г № 3 "Об утверждении Положения о газофикации индивидуальных жилых домов в населенных пунктах МО Путиловское сельское поселение"</t>
  </si>
  <si>
    <t>0102,0103,0104,1001</t>
  </si>
  <si>
    <t>Глава администрации   _____________________    В.И.Егорихин</t>
  </si>
  <si>
    <t xml:space="preserve"> 16.02.2012г -                не установлено</t>
  </si>
  <si>
    <t>19.12.2008 - не установлено</t>
  </si>
  <si>
    <t>2)01.08.2006 - не установлен</t>
  </si>
  <si>
    <t>1)21.04.06-не установлен    2)24.04.2012-не установлен</t>
  </si>
  <si>
    <t>2)01.07.2011 - не установлен</t>
  </si>
  <si>
    <t>1)Решение совета депутатов от19.12.2008г № 38 "О принятии устава муниципального образования Путиловское сельское поселение муниципального образования Кировский муниципальный район Ленинградской области"</t>
  </si>
  <si>
    <t>3)Решение СД от 11.12.2012 № 43 "Об утверждении Положения о платных услугах, предоставляемых муниципальным бюджетным учреждением "Сельский Дом культуры села Путилово"</t>
  </si>
  <si>
    <t>2)Постановление администрации от 30.09.2011 г № 29 "О согласовании Положения об оплате и материальном стимулировании труда работников муниципального бюджетного учреждения культуры "Сельский Дом культуры села Путилово"</t>
  </si>
  <si>
    <t>1)19.12.2008 - не установлено</t>
  </si>
  <si>
    <t>2)01.09.2007 - не установлен</t>
  </si>
  <si>
    <t>3)11.12.2012г- не установлено</t>
  </si>
  <si>
    <t xml:space="preserve">2) Решение совета депутатов МО Путиловское сельское поселение МО КМР ЛО от 18.12.2007 № 41 "О порядке назначения и выплаты пенсии за выслугу лет лицам, замещающим должности муниципальной службы МО Путиловское сельское поселение МО КМР ЛО и доплаты к пенсии лицам, замещавшим выборные муниципальные должности в органах местного самоуправления и выборные должности в органах государственной власти и управления Союза ССр и РСФСР на территории Путиловского сельского Совета народных депутатов Кировского района ЛО"                                            </t>
  </si>
  <si>
    <t xml:space="preserve">2)с 18.12.2007-не установлено </t>
  </si>
  <si>
    <t>,</t>
  </si>
  <si>
    <t xml:space="preserve"> 1)Постановление главы администрации МО Путиловское сельское поселение МО КМР ЛО от 16.01.2006 №4 "Об утверждении положения о порядке расходования средств резервного фонда администрации МО Путиловское сельское поселение МО КМР ЛО"(с изменениями от 10.08.2010г № 133)</t>
  </si>
  <si>
    <t>1 )Решение совета депутатов МО Путиловское сельское поселение МО КМР ЛО от16.10.2007 № 23 "Об утверждении Положения  о порядке управления и распоряжения муниципальным имуществом МО Путиловское сельское МО КМР ЛО"</t>
  </si>
  <si>
    <t>2)Постановление администрации МО Путиловское СП МО КМР ЛО от 24.04.2012 г №66 "Об утверждении долгосрочной целевой муниципальной программы "Капитальный ремонт и ремонт автомобильных дорог общего пользования, дворовых территорий многоквартирных домов, подъездов к дворовым территориям многоквартирных домов МО Путиловское сельское поселение  на 2012-2014                  годы" (с изменениями)</t>
  </si>
  <si>
    <t>3) 05.12.2007 - не установлен    4)11.08.2011-не установлен   5)01.01.2014 - не установлен</t>
  </si>
  <si>
    <t>2)Постановление администрации МО Путиловское сельское поселение от 06.11.2013 № 191 "О принятии муниципальной программы "Безопасность и защита населения на территории МО Путиловское сельское поселение "</t>
  </si>
  <si>
    <t>3)Постановление администрации МО Путиловское сельское поселение  от 01.07.2011г № 96 "О принятии муниципальной целевой программы "Пожарная безопастность на территории МО Путиловское сельское поселение на 2011-2014 гг"</t>
  </si>
  <si>
    <t>2)01.01.2013-не установлен</t>
  </si>
  <si>
    <t xml:space="preserve">3)01.09.2011 - не установлено  5)01.07.2012 - не установлено 6)01.01.2014- не установлено </t>
  </si>
  <si>
    <t xml:space="preserve">Решение совета депутатов от  28.12.12 №47 "Об утверждении Правил блогоустройства,содержания и обеспечения санитарного состояния территории МО Путиловского сельского поселения МО КМР
ЛО"
</t>
  </si>
  <si>
    <t>Постановление администрации МО Путиловское сельское поселение от 06.11.2013г.№ 192 "Об утверждении муниципальной программы "Благоустройство на территории МО Путиловское сельское посение"</t>
  </si>
  <si>
    <t>01.01.2014 - не установлено</t>
  </si>
  <si>
    <t xml:space="preserve">3)Постановление администрации МО Путиловское сельское поселение от 05.12.2007г № 7 "О создании резервов материальных и финансовых ресурсов для  ликвидации чрезвычайных ситуаций на территории  МО Путиловское сельское поселение МО КМР ЛО"                                       4)Постановление администрации МО Путиловское сельское поселение от 11.08.2011 № 112 "О принятии муниципальной целевой программы "Защита населения и территории от чрезвычайных ситуаций природного и техногенного характера и безопсности на водных объектах на территории МО Путиловское сельское поселение на 2011-2014 гг"                               5)Постановление администрации МО Путиловское сельское поселение от 06.11.2013 № 191 "О принятии муниципальной программы "Безопасность и защита населения на территории МО Путиловское сельское поселение "                      </t>
  </si>
  <si>
    <t xml:space="preserve">4)Решение СД от 28.06.2011 № 12 "Об утверждении Порядка по оплате труда муниципальных бюджетных учреждений и муниципальных казенных учреждений МО Путиловское сельское поселение МО КМР ЛО"                                               5)Постановление администрации МО Путиловское сельское поселение от 28.12.2010 № 221 "О порядке формирования муниципального задания в отношении муниципальных бюджетных учреждений МО Путилоское сельское поселение МО КМР ЛО и финансовое обеспечение выполнения муниципального задания"                                                                                 6)Постановление администрации МО Путиловское сельское поселение от 06.11.2013 № 193  "Об утверждении муниципальной программы "Развитие культуры и массового спорта на торритории МО Путиловское сельское поселение"                                 </t>
  </si>
  <si>
    <t xml:space="preserve">1 )Решение совета депутатов МО Путиловское сельское поселение МО КМР Лоот 19.12.13 № 50 "Об бюджете МО Путиловское сельское поселение МО КМР ЛО на 2014 г"               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</si>
  <si>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</si>
  <si>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 xml:space="preserve">1) 01.01-2014-31.12.2014               </t>
  </si>
  <si>
    <t>Реестр расходных обязательств муниципального образования Путиловское сельское поселение муниципального образования Кировский муниципальный район Ленинградской области по состоянию на 01.05.2015 года для проекта бюджета на 2015 год</t>
  </si>
  <si>
    <t>отчетный  финансовый год (2014 г)</t>
  </si>
  <si>
    <t>текущий финансовый год 2015 год (план про состоянию на 01.05.2015г)</t>
  </si>
  <si>
    <t>очередной финансовый год (2016 г)</t>
  </si>
  <si>
    <t>плановый период (2017-2018гг)</t>
  </si>
  <si>
    <t>РП-В-0700</t>
  </si>
  <si>
    <t>3)Решение совета депутатов МО Путиловское сельское поселение МО КМР ЛО от 06.08.2013 г №29 "Об установлении ежемесячной надбавки к должностному окладу в соответствии с присвоенным классным чином муниципальному служащему администрации МО Путиловское сельское поселение МО КМР ЛО" ( с изменениями и дополнениями)                                                                                    4)  Соглашения по передаче полномочий по исполнению части функций по созданию условий по организации досуга и обеспечения жителей поселений услугами организаций культуры от 22.12.2014г № б/н                                                                          5)Соглашения по передаче полномочий по исполнению части функций по созданию условий по организации досуга и обеспечения жителей поселений услугами организаций культуры от 16.12.2013г № 9</t>
  </si>
  <si>
    <t>3)15.09.2009 -не установлено          4) 01.01.2015 - 31.12.2015                5) 01.01.2014-31.12.2014</t>
  </si>
  <si>
    <t xml:space="preserve">2)Постановление администрации МО Путиловское СП МО КМР ЛО от 23.06.2006 г №14 "Об утверждении Порядка взаимодействия распорядителей средств бюджета муниципального образования Путиловское сельское поселение муниципального образования Кировский муниципальный район ленинградской области , энергоснабжающих организаций по осуществлению контроля за объемами и своевременной оплатой  потребления тепловой, электрической энергии, газа, холодной воды и канализационных стоков" </t>
  </si>
  <si>
    <t>3)Решение СД МО Путиловское сельское поселение КМР ЛО от 16.02.2012г № 3 "Об утверждении Положения о газофикации индивидуальных жилых домов в населенных пунктах МО Путиловское сельское поселение"</t>
  </si>
  <si>
    <t xml:space="preserve"> 3)16.02.2012 -не установлен</t>
  </si>
  <si>
    <t>2)23.03.2006- не установлен</t>
  </si>
  <si>
    <t xml:space="preserve">2 )Решение совета депутатов МО Путиловское сельское поселение МО КМР ЛО от 16.12.14 № 13 "Об бюджете МО Путиловское сельское поселение МО КМР ЛО на 2015 г"               </t>
  </si>
  <si>
    <t xml:space="preserve"> 2) 01.01.-2015   31.12.2015</t>
  </si>
  <si>
    <t>4)Решение совета депутатов МО Путиловское сельское поселение МО КМР ЛО от 16.12.14 № 13 "Об бюджете МО Путиловское сельское поселение МО КМР ЛО на 2015 г"          5)Решение совета депутатов МО Путиловское сельское поселение МО КМР ЛО от 19.12.13 № 50 "Об бюджете МО Путиловское сельское поселение МО КМР ЛО на 2014 г"</t>
  </si>
  <si>
    <t xml:space="preserve">4)01.01.2015 - 31.12.2015 5)01.01.2014 - 31.12.2014 </t>
  </si>
  <si>
    <t xml:space="preserve">1 )Решение совета депутатов МО Путиловское сельское поселение МО КМР ЛО от 19.12.13 № 50 "Об бюджете МО Путиловское сельское поселение МО КМР ЛО на 2014 г"               </t>
  </si>
  <si>
    <t xml:space="preserve">1 )Решение совета депутатов МО Путиловское сельское поселение МО КМР ЛО от 16.12.14 № 13 "Об бюджете МО Путиловское сельское поселение МО КМР ЛО на 2015 г"               </t>
  </si>
  <si>
    <t>Федеральный закон от 06.10.2003 № 131-ФЗ "Об общих принципах организации местного самоуправления в Российской Федерации"</t>
  </si>
  <si>
    <t>Ст.34</t>
  </si>
  <si>
    <t>06.10.2003 - не установ</t>
  </si>
  <si>
    <t>Постановление Правительства Ленинградской области от 31.03.2014 № 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</si>
  <si>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>07.04.2014 - 31.12.2014</t>
  </si>
  <si>
    <t>Федеральный закон от 02.03.2007 № 25-ФЗ "О муниципальной службе в Российской Федерации"</t>
  </si>
  <si>
    <t>01.06.2007 - не установ</t>
  </si>
  <si>
    <t>Закон Ленинградской области от 11.03.2008 № 14-оз "О правовом регулировании муниципальной службы в Ленинградской области"</t>
  </si>
  <si>
    <t>Ст.11</t>
  </si>
  <si>
    <t>19.04.2008 - не установ</t>
  </si>
  <si>
    <t>Федеральный закон от 25.12.2008 № 273-ФЗ "О противодействии коррупции"</t>
  </si>
  <si>
    <t>Ст.5,6</t>
  </si>
  <si>
    <t>29.12.2008 - не установ</t>
  </si>
  <si>
    <t>Постановление Правительства Ленинградской области от 17.03.2015 № 70 "Об установлении нормативов формирования расходов на оплату труда депутатов, выборных должностных лищ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Ленинградской области на 2015 год"</t>
  </si>
  <si>
    <t>17.03.2015 - 31.12.2015</t>
  </si>
  <si>
    <t>Федеральный закон от 05.04.2013 № 44-ФЗ "О контрактной системе в сфере закупок товаров, работ, услуг для обеспечения государственных и муниципальных нужд"</t>
  </si>
  <si>
    <t>Ст.24,93</t>
  </si>
  <si>
    <t>08.04.2013 - не установ</t>
  </si>
  <si>
    <t>Ст.17</t>
  </si>
  <si>
    <t>01.01.2006 - не установ</t>
  </si>
  <si>
    <t>Областной закон Ленинградской области от 15.03.2012 № 20-оз "О муниципальных выборах в Ленинградской области"</t>
  </si>
  <si>
    <t>Ст.37</t>
  </si>
  <si>
    <t>27.03.2012 - не установ</t>
  </si>
  <si>
    <t>Постановление Правительства Ленинградской области от 24.07.2012 № 232 "Об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области"</t>
  </si>
  <si>
    <t>30.08.2012 - не установ</t>
  </si>
  <si>
    <t>Федеральный закон от 27.12.1991 № 2124-1 "О средствах массовой информации"</t>
  </si>
  <si>
    <t>Ст.38</t>
  </si>
  <si>
    <t>08.02.1992 - не установ</t>
  </si>
  <si>
    <t>Ст.14</t>
  </si>
  <si>
    <t>Постановление Правительства Ленинградской области от 30.12.2009 № 412 "Об утверждении Положения о формировании и реализации адресной инвестиционной программы за счет средств областного бюджета"</t>
  </si>
  <si>
    <t>01.01.2010 - не установ</t>
  </si>
  <si>
    <t>Федеральный закон от 24.07.2007 № 221-ФЗ "О государственном кадастре недвижимости"</t>
  </si>
  <si>
    <t>30.07.2007 - не установ</t>
  </si>
  <si>
    <t>Федеральный закон от 07.12.2011 № 416-ФЗ "О водоснабжении и водоотведении"</t>
  </si>
  <si>
    <t>Ст.6</t>
  </si>
  <si>
    <t>08.12.2011 - не установ</t>
  </si>
  <si>
    <t>Постановление Правительства Ленинградской области от 26.05.2014 № 190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подготовке объектов теплоснабжения к отопительному сезону на территории Ленинградской области в рамках подпрограммы "Энергетика Ленинградской области на 2014-2029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</si>
  <si>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02.06.2014 - не установ</t>
  </si>
  <si>
    <t>Федеральный закон от 30.12.2004 № 210-ФЗ "Об основах регулирования тарифов организаций коммунального комплекса"</t>
  </si>
  <si>
    <t>Ст.5</t>
  </si>
  <si>
    <t>Постановление Правительства Ленинградской области от 29.05.2015 № 189 "Об утверждении Порядка предоставления субсидий из областного бюджета Ленинградской области бюджетам муниципальных образований на мероприятия, направленные на безаварийную работу объектов водоснабжения и водоотведения, в рамках подпрограммы "Водоснабжение и водоотведение Ленинградской области на 2014-2018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</si>
  <si>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29.05.2015 - не установ</t>
  </si>
  <si>
    <t>Федеральный закон от 27.07.2010 № 190-ФЗ "О теплоснабжении"</t>
  </si>
  <si>
    <t>30.07.2010 - не установ</t>
  </si>
  <si>
    <t>Постановление Правительства Ленинградской области от 30.09.2014 № 446 "Об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Ленинградской области на 2014-2016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</si>
  <si>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30.09.2014 - не установ</t>
  </si>
  <si>
    <t xml:space="preserve">Постановление Правительства РФ от 22.12.2010 № 1092 "Об утверждении Порядка предоставления субсидий из областного бюджета Ленинградской области бюджетам муниципальных образований на мероприятия, направленные на безаварийную работу объектов водоснабжения и водоотведения, в рамках подпрограммы "Водоснабжение и водоотведение Ленинградской области на 2014-2018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
</t>
  </si>
  <si>
    <t>24.01.2011 - не установ</t>
  </si>
  <si>
    <t>Постановление Правительства Ленинградской области от 24.03.2014 № 72 "Об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области"</t>
  </si>
  <si>
    <t>31.03.2014 - не установ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</si>
  <si>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
"</t>
  </si>
  <si>
    <t>Ст.13</t>
  </si>
  <si>
    <t>12.11.2007 - не установ</t>
  </si>
  <si>
    <t>Постановление Ленинградской области от 18.03.2015 № 71 "Об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мероприятий, посвященных Дню образования Ленинградской области, и признании утратившим силу постановления Правительства Ленинградской области от 31 марта 2014 года N 93"</t>
  </si>
  <si>
    <t>23.03.2015 - не установ</t>
  </si>
  <si>
    <t>Федеральный закон от 29.12.2004 № 188-ФЗ "Жилищный кодекс"</t>
  </si>
  <si>
    <t>01.03.2005 - не установ</t>
  </si>
  <si>
    <t>0314</t>
  </si>
  <si>
    <t>Распоряжение Правительства Ленинградской области от 31.01.2007 № 30-р "О мерах по противодействию терроризму на территории Ленинградской области"</t>
  </si>
  <si>
    <t>14.02.2007 - не установ</t>
  </si>
  <si>
    <t>Закон Ленинградской области от 13.11.2003 № 93-оз "О защите населения и территорий Ленинградской области от чрезвычайных ситуаций природного и техногенного характера"</t>
  </si>
  <si>
    <t>05.12.2003 - не установ</t>
  </si>
  <si>
    <t>Постановление Правительства Ленинградской области от 05.06.2007 № 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</si>
  <si>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;Пункт 6</t>
  </si>
  <si>
    <t>23.07.2007 - не установ</t>
  </si>
  <si>
    <t>Федеральный закон от 21.12.1994 № 68-ФЗ "О защите населения в территории от чрезвычайных ситуаций природного и техногенного характера"</t>
  </si>
  <si>
    <t>Ст.11,22,23,24</t>
  </si>
  <si>
    <t>24.12.1994 - не установ</t>
  </si>
  <si>
    <t>Федеральный закон от 21.12.1994 № 69-ФЗ "О пожарной безопасности"</t>
  </si>
  <si>
    <t>Ст.19</t>
  </si>
  <si>
    <t>05.01.1995 - не установ</t>
  </si>
  <si>
    <t>Закон Ленинградской области от 25.12.2006 № 169-оз "О пожарной безопасности Ленинградской области"</t>
  </si>
  <si>
    <t>Ст.8-1</t>
  </si>
  <si>
    <t>08.01.2007 - не установ</t>
  </si>
  <si>
    <t>Постановление Правительства Ленинградской области от 20.03.2006 № 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</si>
  <si>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Ст.2</t>
  </si>
  <si>
    <t>15.05.2006 - не установ</t>
  </si>
  <si>
    <t>Федеральный закон от 09.10.1992 № 3612-1 "Основы законодательства Российской Федерации о культуре"</t>
  </si>
  <si>
    <t>Ст.40</t>
  </si>
  <si>
    <t>17.11.1992 - не установ</t>
  </si>
  <si>
    <t>Постановление Правительства Ленинградской области от 15.06.2011 № 173 "Об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деятельности"</t>
  </si>
  <si>
    <t>;Пункт 7</t>
  </si>
  <si>
    <t>01.09.2011 - не установ</t>
  </si>
  <si>
    <t>Федеральный закон от 10.01.2002 № 7-ФЗ "Об охране окружающей среды"</t>
  </si>
  <si>
    <t>Ст.7</t>
  </si>
  <si>
    <t>12.01.2002 - не установ</t>
  </si>
  <si>
    <t>Федеральный закон от 29.12.2004 № 190-ФЗ "Градостроительный кодекс Российской Федерации"</t>
  </si>
  <si>
    <t>Ст.8</t>
  </si>
  <si>
    <t>30.12.2004 - не установ</t>
  </si>
  <si>
    <t>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</si>
  <si>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27.11.2009 - не установ</t>
  </si>
  <si>
    <t>Ст.15</t>
  </si>
  <si>
    <t>Постановление Правительства Ленинградской области от 21.06.2006 № 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</si>
  <si>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Ст.1</t>
  </si>
  <si>
    <t>21.06.2006 - не установ</t>
  </si>
  <si>
    <t>Федеральный закон от 26.02.1997 № 31-ФЗ "О мобилизационной подготовке и мобилизации  в Российской Федерации"</t>
  </si>
  <si>
    <t>05.03.1997 - не установ</t>
  </si>
  <si>
    <t>Постановление Правительства РФ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</si>
  <si>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;Пункт 4</t>
  </si>
  <si>
    <t>08.05.2006 - не установ</t>
  </si>
  <si>
    <t>Закон Ленинградской области от 29.12.2005 № 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</si>
  <si>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Федеральный закон от 24.06.1999 № 120-ФЗ "Об основах системы профилактики безнадзорности и правонарушений несовершеннолетних"</t>
  </si>
  <si>
    <t>Ст.25</t>
  </si>
  <si>
    <t>30.06.1999 - не установ</t>
  </si>
  <si>
    <t>Закон Ленинградской области от 13.10.2006 № 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</si>
  <si>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02.11.2006 - не установ</t>
  </si>
  <si>
    <t xml:space="preserve">1)Постановление администрации МО Путиловское сельское поселение МО КМР ЛО от 08.09.2006 № 18 "О гражданской обороне  МО Путиловскос сельское поселение МОКМРЛО"  </t>
  </si>
  <si>
    <t xml:space="preserve">     2)01.02.2011-не установлен</t>
  </si>
  <si>
    <t xml:space="preserve">1)08.09.2006-не установлен </t>
  </si>
  <si>
    <t xml:space="preserve"> 2)Постановление администрации МО Путиловское сельское поселение МО КМР ЛО от 16.08.2011г №112/1 "О внесении изменений в постановление администрации МО Путиловское сельское поселение " Об утверждении муниципальной программы "Противодействие экстремизму и профилактика терроризма на территории МО Путиловское сельское поселение на 2011-2013гг"</t>
  </si>
  <si>
    <t>1)Постановление администрации МО Путиловское сельское поселение МО КМР ЛО от 03.02.2012 г "Об утверждении долгосрочной целевой муниципальной программы "Развитие физической культуры и массового спорта в МО Путиловское сельское поселение на 2012-2014гг"</t>
  </si>
  <si>
    <t xml:space="preserve"> 2)Постановление администрации МО Путиловское сельское поселение от 06.11.2013 № 193  "Об утверждении муниципальной программы "Развитие культуры и массового спорта на торритории МО Путиловское сельское поселение"
</t>
  </si>
  <si>
    <t xml:space="preserve"> 2)01.01.2014 - не установлено</t>
  </si>
  <si>
    <t xml:space="preserve">1)03.02.2012 - не установлено  </t>
  </si>
  <si>
    <t>2)Решение совета депутатов от  28,12.12 №47 "Об утверждении Правил блогоустройства,содержания и обеспечения санитарного состояния территории МО Путиловского сельского поселения МО КМР ЛО"</t>
  </si>
  <si>
    <t xml:space="preserve"> 3)24.04.2012-не установлен 4)01.01.2014 - не установлено</t>
  </si>
  <si>
    <t xml:space="preserve">2) 01.01.2013- не установлен   </t>
  </si>
  <si>
    <t xml:space="preserve">3)Постановление администрации МО Путиловское СП МО КМР ЛО от 24.04.2012 г №66 "Об утверждении долгосрочной целевой муниципальной программы "Капитальный ремонт и ремонт автомобильных дорог общего пользования, дворовых территорий многоквартирных домов, подъездов к дворовым территориям многоквартирных домов МО Путиловское сельское поселение  на 2012-2014 годы" (с изменениями и дополнениями),                                                  4(Постановление администрации МО Путиловское сельское поселение от 06.11.2013г.№ 192 "Об утверждении муниципальной программы "Благоустройство на территории МО Путиловское сельское посение"                                          </t>
  </si>
  <si>
    <t xml:space="preserve">  3)  Соглашения по передаче полномочий  между администрацией  МО Путиловское сельское поселение и администрацией КМР ЛО от 22.12.2014г № б/н                                                                         4)Соглашения по передаче полномочий между администрацией  МО Путиловское сельское поселение и администрацией КМР ЛО от 16.12.2013г № 9</t>
  </si>
  <si>
    <t xml:space="preserve">1 )Решение совета депутатов МО Путиловское сельское поселение МО КМР ЛО от 19.12.13 № 50 "Об бюджете МО Путиловское сельское поселение МО КМР ЛО на 2014 г"                                                                                                                     2 )Решение совета депутатов МО Путиловское сельское поселение МО КМР ЛО от 16.12.14 № 16 "О бюджете МО Путиловское сельское поселение МО КМР ЛО на 2015 г"  </t>
  </si>
  <si>
    <t xml:space="preserve"> 3)01.01.2015-31.12-2015                             4)01.01.2014-31.12.2014           </t>
  </si>
  <si>
    <t xml:space="preserve">1) 01.01-2014-31.12.2014   2)01.01.-2015   31.12.2015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</si>
</sst>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[$-10419]dd\.mm\.yyyy"/>
    <numFmt numFmtId="175" formatCode="[$-10419]###\ ###\ ###\ ###\ ##0.0"/>
  </numFmts>
  <fonts count="50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sz val="14"/>
      <name val="Times New Roman"/>
      <family val="1"/>
    </font>
    <font>
      <b/>
      <sz val="8"/>
      <name val="Arial Narrow"/>
      <family val="2"/>
    </font>
    <font>
      <sz val="8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name val="Arial"/>
      <family val="0"/>
    </font>
    <font>
      <sz val="9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medium"/>
      <top style="thick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1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0" fillId="0" borderId="13" xfId="0" applyNumberFormat="1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justify" wrapText="1"/>
    </xf>
    <xf numFmtId="0" fontId="0" fillId="0" borderId="0" xfId="0" applyFill="1" applyAlignment="1">
      <alignment/>
    </xf>
    <xf numFmtId="49" fontId="0" fillId="0" borderId="15" xfId="0" applyNumberFormat="1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justify" wrapText="1"/>
    </xf>
    <xf numFmtId="0" fontId="0" fillId="0" borderId="16" xfId="0" applyNumberFormat="1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49" fontId="0" fillId="0" borderId="18" xfId="0" applyNumberFormat="1" applyFont="1" applyFill="1" applyBorder="1" applyAlignment="1">
      <alignment horizontal="justify" wrapText="1"/>
    </xf>
    <xf numFmtId="0" fontId="0" fillId="0" borderId="19" xfId="0" applyFill="1" applyBorder="1" applyAlignment="1">
      <alignment horizontal="justify" wrapText="1"/>
    </xf>
    <xf numFmtId="49" fontId="0" fillId="0" borderId="20" xfId="0" applyNumberFormat="1" applyFont="1" applyFill="1" applyBorder="1" applyAlignment="1">
      <alignment horizontal="justify" wrapText="1"/>
    </xf>
    <xf numFmtId="0" fontId="0" fillId="0" borderId="20" xfId="0" applyNumberFormat="1" applyFont="1" applyFill="1" applyBorder="1" applyAlignment="1">
      <alignment horizontal="left" wrapText="1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49" fontId="0" fillId="0" borderId="22" xfId="0" applyNumberFormat="1" applyFont="1" applyFill="1" applyBorder="1" applyAlignment="1">
      <alignment horizontal="left" wrapText="1"/>
    </xf>
    <xf numFmtId="0" fontId="0" fillId="0" borderId="23" xfId="0" applyNumberFormat="1" applyFont="1" applyFill="1" applyBorder="1" applyAlignment="1">
      <alignment horizontal="justify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justify" wrapText="1"/>
    </xf>
    <xf numFmtId="49" fontId="0" fillId="0" borderId="24" xfId="0" applyNumberFormat="1" applyFont="1" applyFill="1" applyBorder="1" applyAlignment="1">
      <alignment horizontal="left" wrapText="1"/>
    </xf>
    <xf numFmtId="49" fontId="0" fillId="0" borderId="20" xfId="0" applyNumberFormat="1" applyFont="1" applyFill="1" applyBorder="1" applyAlignment="1">
      <alignment horizontal="center" wrapText="1"/>
    </xf>
    <xf numFmtId="165" fontId="0" fillId="0" borderId="16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165" fontId="0" fillId="0" borderId="0" xfId="0" applyNumberForma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4" fontId="9" fillId="0" borderId="25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 vertical="top" wrapText="1"/>
    </xf>
    <xf numFmtId="165" fontId="0" fillId="0" borderId="14" xfId="0" applyNumberFormat="1" applyFont="1" applyFill="1" applyBorder="1" applyAlignment="1">
      <alignment horizontal="right" wrapText="1"/>
    </xf>
    <xf numFmtId="165" fontId="0" fillId="0" borderId="18" xfId="0" applyNumberFormat="1" applyFont="1" applyFill="1" applyBorder="1" applyAlignment="1">
      <alignment horizontal="right" wrapText="1"/>
    </xf>
    <xf numFmtId="165" fontId="0" fillId="0" borderId="0" xfId="0" applyNumberFormat="1" applyFill="1" applyAlignment="1">
      <alignment/>
    </xf>
    <xf numFmtId="165" fontId="0" fillId="0" borderId="20" xfId="0" applyNumberFormat="1" applyFont="1" applyFill="1" applyBorder="1" applyAlignment="1">
      <alignment horizontal="right" wrapText="1"/>
    </xf>
    <xf numFmtId="165" fontId="0" fillId="0" borderId="20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 horizontal="right" wrapText="1"/>
    </xf>
    <xf numFmtId="165" fontId="0" fillId="0" borderId="23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0" fillId="0" borderId="18" xfId="0" applyNumberFormat="1" applyFont="1" applyFill="1" applyBorder="1" applyAlignment="1">
      <alignment/>
    </xf>
    <xf numFmtId="165" fontId="0" fillId="0" borderId="18" xfId="0" applyNumberFormat="1" applyFill="1" applyBorder="1" applyAlignment="1">
      <alignment/>
    </xf>
    <xf numFmtId="165" fontId="0" fillId="0" borderId="0" xfId="0" applyNumberFormat="1" applyFont="1" applyFill="1" applyAlignment="1">
      <alignment horizontal="right" vertical="top" wrapText="1"/>
    </xf>
    <xf numFmtId="165" fontId="0" fillId="0" borderId="16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left" wrapText="1"/>
    </xf>
    <xf numFmtId="0" fontId="0" fillId="0" borderId="23" xfId="0" applyNumberFormat="1" applyFont="1" applyFill="1" applyBorder="1" applyAlignment="1">
      <alignment horizontal="left" wrapText="1"/>
    </xf>
    <xf numFmtId="0" fontId="14" fillId="0" borderId="26" xfId="54" applyFont="1" applyBorder="1" applyAlignment="1" applyProtection="1">
      <alignment vertical="top" wrapText="1" readingOrder="1"/>
      <protection locked="0"/>
    </xf>
    <xf numFmtId="165" fontId="0" fillId="0" borderId="0" xfId="0" applyNumberFormat="1" applyFill="1" applyBorder="1" applyAlignment="1">
      <alignment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left" wrapText="1"/>
    </xf>
    <xf numFmtId="0" fontId="0" fillId="0" borderId="16" xfId="0" applyNumberFormat="1" applyFont="1" applyFill="1" applyBorder="1" applyAlignment="1">
      <alignment horizontal="left" wrapText="1"/>
    </xf>
    <xf numFmtId="0" fontId="6" fillId="0" borderId="2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30" xfId="0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 vertical="top"/>
    </xf>
    <xf numFmtId="0" fontId="7" fillId="0" borderId="33" xfId="0" applyFont="1" applyFill="1" applyBorder="1" applyAlignment="1">
      <alignment horizontal="center" vertical="top"/>
    </xf>
    <xf numFmtId="0" fontId="6" fillId="0" borderId="34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6" xfId="0" applyNumberFormat="1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49" fontId="0" fillId="0" borderId="35" xfId="0" applyNumberFormat="1" applyFont="1" applyFill="1" applyBorder="1" applyAlignment="1">
      <alignment horizontal="left" wrapText="1"/>
    </xf>
    <xf numFmtId="0" fontId="0" fillId="0" borderId="18" xfId="0" applyNumberFormat="1" applyFont="1" applyFill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center" wrapText="1"/>
    </xf>
    <xf numFmtId="0" fontId="0" fillId="0" borderId="3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9" fontId="0" fillId="0" borderId="24" xfId="0" applyNumberFormat="1" applyFont="1" applyFill="1" applyBorder="1" applyAlignment="1">
      <alignment horizontal="left" wrapText="1"/>
    </xf>
    <xf numFmtId="0" fontId="0" fillId="0" borderId="20" xfId="0" applyNumberFormat="1" applyFont="1" applyFill="1" applyBorder="1" applyAlignment="1">
      <alignment horizontal="left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0" fontId="8" fillId="0" borderId="0" xfId="0" applyFont="1" applyFill="1" applyAlignment="1">
      <alignment horizontal="left" vertical="top" wrapText="1"/>
    </xf>
    <xf numFmtId="0" fontId="14" fillId="0" borderId="11" xfId="54" applyFont="1" applyBorder="1" applyAlignment="1" applyProtection="1">
      <alignment vertical="top" wrapText="1" readingOrder="1"/>
      <protection locked="0"/>
    </xf>
    <xf numFmtId="0" fontId="0" fillId="0" borderId="36" xfId="0" applyBorder="1" applyAlignment="1">
      <alignment vertical="top" wrapText="1" readingOrder="1"/>
    </xf>
    <xf numFmtId="0" fontId="0" fillId="0" borderId="10" xfId="0" applyBorder="1" applyAlignment="1">
      <alignment vertical="top" wrapText="1" readingOrder="1"/>
    </xf>
    <xf numFmtId="0" fontId="14" fillId="0" borderId="10" xfId="54" applyFont="1" applyBorder="1" applyAlignment="1" applyProtection="1">
      <alignment vertical="top" wrapText="1" readingOrder="1"/>
      <protection locked="0"/>
    </xf>
    <xf numFmtId="0" fontId="14" fillId="0" borderId="36" xfId="54" applyFont="1" applyBorder="1" applyAlignment="1" applyProtection="1">
      <alignment vertical="top" wrapText="1" readingOrder="1"/>
      <protection locked="0"/>
    </xf>
    <xf numFmtId="0" fontId="14" fillId="0" borderId="26" xfId="54" applyFont="1" applyBorder="1" applyAlignment="1" applyProtection="1">
      <alignment vertical="top" wrapText="1" readingOrder="1"/>
      <protection locked="0"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>
      <alignment horizontal="center" vertical="top" wrapText="1"/>
    </xf>
    <xf numFmtId="0" fontId="6" fillId="0" borderId="37" xfId="0" applyNumberFormat="1" applyFont="1" applyFill="1" applyBorder="1" applyAlignment="1" applyProtection="1">
      <alignment horizontal="center" vertical="top" wrapText="1"/>
      <protection/>
    </xf>
    <xf numFmtId="0" fontId="7" fillId="0" borderId="38" xfId="0" applyFont="1" applyFill="1" applyBorder="1" applyAlignment="1">
      <alignment horizontal="center" vertical="top"/>
    </xf>
    <xf numFmtId="0" fontId="7" fillId="0" borderId="39" xfId="0" applyFont="1" applyFill="1" applyBorder="1" applyAlignment="1">
      <alignment horizontal="center" vertical="top"/>
    </xf>
    <xf numFmtId="0" fontId="6" fillId="0" borderId="40" xfId="0" applyNumberFormat="1" applyFont="1" applyFill="1" applyBorder="1" applyAlignment="1" applyProtection="1">
      <alignment horizontal="center" vertical="top" wrapText="1"/>
      <protection/>
    </xf>
    <xf numFmtId="0" fontId="6" fillId="0" borderId="41" xfId="0" applyNumberFormat="1" applyFont="1" applyFill="1" applyBorder="1" applyAlignment="1" applyProtection="1">
      <alignment horizontal="center" vertical="top" wrapText="1"/>
      <protection/>
    </xf>
    <xf numFmtId="0" fontId="6" fillId="0" borderId="42" xfId="0" applyNumberFormat="1" applyFont="1" applyFill="1" applyBorder="1" applyAlignment="1" applyProtection="1">
      <alignment horizontal="center" vertical="top" wrapText="1"/>
      <protection/>
    </xf>
    <xf numFmtId="0" fontId="7" fillId="0" borderId="43" xfId="0" applyFont="1" applyFill="1" applyBorder="1" applyAlignment="1">
      <alignment horizontal="center" vertical="top"/>
    </xf>
    <xf numFmtId="0" fontId="6" fillId="0" borderId="44" xfId="0" applyNumberFormat="1" applyFont="1" applyFill="1" applyBorder="1" applyAlignment="1" applyProtection="1">
      <alignment horizontal="center" vertical="top" wrapText="1"/>
      <protection/>
    </xf>
    <xf numFmtId="0" fontId="7" fillId="0" borderId="45" xfId="0" applyFont="1" applyFill="1" applyBorder="1" applyAlignment="1">
      <alignment horizontal="center" vertical="top"/>
    </xf>
    <xf numFmtId="0" fontId="2" fillId="0" borderId="46" xfId="0" applyNumberFormat="1" applyFont="1" applyFill="1" applyBorder="1" applyAlignment="1" applyProtection="1">
      <alignment horizontal="center" vertical="top" wrapText="1"/>
      <protection/>
    </xf>
    <xf numFmtId="0" fontId="2" fillId="0" borderId="47" xfId="0" applyNumberFormat="1" applyFont="1" applyFill="1" applyBorder="1" applyAlignment="1" applyProtection="1">
      <alignment horizontal="center" vertical="top" wrapText="1"/>
      <protection/>
    </xf>
    <xf numFmtId="0" fontId="14" fillId="0" borderId="48" xfId="54" applyFont="1" applyBorder="1" applyAlignment="1" applyProtection="1">
      <alignment vertical="top" wrapText="1" readingOrder="1"/>
      <protection locked="0"/>
    </xf>
    <xf numFmtId="4" fontId="0" fillId="0" borderId="49" xfId="0" applyNumberFormat="1" applyFill="1" applyBorder="1" applyAlignment="1">
      <alignment horizontal="justify" wrapText="1"/>
    </xf>
    <xf numFmtId="4" fontId="0" fillId="0" borderId="50" xfId="0" applyNumberFormat="1" applyFill="1" applyBorder="1" applyAlignment="1">
      <alignment horizontal="justify" wrapText="1"/>
    </xf>
    <xf numFmtId="0" fontId="14" fillId="0" borderId="51" xfId="54" applyFont="1" applyBorder="1" applyAlignment="1" applyProtection="1">
      <alignment vertical="top" wrapText="1" readingOrder="1"/>
      <protection locked="0"/>
    </xf>
    <xf numFmtId="0" fontId="0" fillId="0" borderId="50" xfId="0" applyFill="1" applyBorder="1" applyAlignment="1">
      <alignment horizontal="justify" wrapText="1"/>
    </xf>
    <xf numFmtId="0" fontId="0" fillId="0" borderId="46" xfId="0" applyBorder="1" applyAlignment="1">
      <alignment vertical="top" wrapText="1" readingOrder="1"/>
    </xf>
    <xf numFmtId="0" fontId="0" fillId="0" borderId="52" xfId="0" applyBorder="1" applyAlignment="1">
      <alignment vertical="top" wrapText="1" readingOrder="1"/>
    </xf>
    <xf numFmtId="0" fontId="0" fillId="0" borderId="53" xfId="0" applyFill="1" applyBorder="1" applyAlignment="1">
      <alignment horizontal="justify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4" fillId="0" borderId="54" xfId="54" applyFont="1" applyBorder="1" applyAlignment="1" applyProtection="1">
      <alignment vertical="top" wrapText="1" readingOrder="1"/>
      <protection locked="0"/>
    </xf>
    <xf numFmtId="0" fontId="14" fillId="0" borderId="55" xfId="54" applyFont="1" applyBorder="1" applyAlignment="1" applyProtection="1">
      <alignment vertical="top" wrapText="1" readingOrder="1"/>
      <protection locked="0"/>
    </xf>
    <xf numFmtId="165" fontId="0" fillId="0" borderId="56" xfId="0" applyNumberFormat="1" applyFont="1" applyFill="1" applyBorder="1" applyAlignment="1">
      <alignment horizontal="right" wrapText="1"/>
    </xf>
    <xf numFmtId="0" fontId="0" fillId="0" borderId="57" xfId="0" applyFill="1" applyBorder="1" applyAlignment="1">
      <alignment horizontal="justify" wrapText="1"/>
    </xf>
    <xf numFmtId="0" fontId="14" fillId="0" borderId="58" xfId="54" applyFont="1" applyBorder="1" applyAlignment="1" applyProtection="1">
      <alignment vertical="top" wrapText="1" readingOrder="1"/>
      <protection locked="0"/>
    </xf>
    <xf numFmtId="165" fontId="0" fillId="0" borderId="17" xfId="0" applyNumberFormat="1" applyFill="1" applyBorder="1" applyAlignment="1">
      <alignment/>
    </xf>
    <xf numFmtId="165" fontId="0" fillId="0" borderId="32" xfId="0" applyNumberFormat="1" applyFill="1" applyBorder="1" applyAlignment="1">
      <alignment/>
    </xf>
    <xf numFmtId="0" fontId="14" fillId="0" borderId="58" xfId="54" applyFont="1" applyBorder="1" applyAlignment="1" applyProtection="1">
      <alignment vertical="top" wrapText="1" readingOrder="1"/>
      <protection locked="0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28" xfId="0" applyNumberFormat="1" applyFill="1" applyBorder="1" applyAlignment="1">
      <alignment/>
    </xf>
    <xf numFmtId="165" fontId="0" fillId="0" borderId="30" xfId="0" applyNumberFormat="1" applyFill="1" applyBorder="1" applyAlignment="1">
      <alignment/>
    </xf>
    <xf numFmtId="165" fontId="0" fillId="0" borderId="30" xfId="0" applyNumberFormat="1" applyFont="1" applyFill="1" applyBorder="1" applyAlignment="1">
      <alignment horizontal="right" wrapText="1"/>
    </xf>
    <xf numFmtId="165" fontId="0" fillId="0" borderId="28" xfId="0" applyNumberFormat="1" applyFont="1" applyFill="1" applyBorder="1" applyAlignment="1">
      <alignment horizontal="right" wrapText="1"/>
    </xf>
    <xf numFmtId="165" fontId="0" fillId="0" borderId="17" xfId="0" applyNumberFormat="1" applyFont="1" applyFill="1" applyBorder="1" applyAlignment="1">
      <alignment horizontal="right" wrapText="1"/>
    </xf>
    <xf numFmtId="165" fontId="0" fillId="0" borderId="27" xfId="0" applyNumberFormat="1" applyFill="1" applyBorder="1" applyAlignment="1">
      <alignment/>
    </xf>
    <xf numFmtId="0" fontId="0" fillId="0" borderId="59" xfId="0" applyFill="1" applyBorder="1" applyAlignment="1">
      <alignment horizontal="justify" wrapText="1"/>
    </xf>
    <xf numFmtId="165" fontId="0" fillId="0" borderId="29" xfId="0" applyNumberFormat="1" applyFont="1" applyFill="1" applyBorder="1" applyAlignment="1">
      <alignment horizontal="right" wrapText="1"/>
    </xf>
    <xf numFmtId="165" fontId="0" fillId="0" borderId="27" xfId="0" applyNumberFormat="1" applyFont="1" applyFill="1" applyBorder="1" applyAlignment="1">
      <alignment horizontal="right" wrapText="1"/>
    </xf>
    <xf numFmtId="165" fontId="0" fillId="0" borderId="31" xfId="0" applyNumberFormat="1" applyFont="1" applyFill="1" applyBorder="1" applyAlignment="1">
      <alignment horizontal="right" wrapText="1"/>
    </xf>
    <xf numFmtId="165" fontId="0" fillId="0" borderId="32" xfId="0" applyNumberFormat="1" applyFont="1" applyFill="1" applyBorder="1" applyAlignment="1">
      <alignment horizontal="right" wrapText="1"/>
    </xf>
    <xf numFmtId="165" fontId="0" fillId="0" borderId="20" xfId="0" applyNumberFormat="1" applyFont="1" applyFill="1" applyBorder="1" applyAlignment="1">
      <alignment horizontal="right" vertical="top" wrapText="1"/>
    </xf>
    <xf numFmtId="0" fontId="0" fillId="0" borderId="60" xfId="0" applyFill="1" applyBorder="1" applyAlignment="1">
      <alignment horizontal="justify" wrapText="1"/>
    </xf>
    <xf numFmtId="165" fontId="0" fillId="0" borderId="61" xfId="0" applyNumberFormat="1" applyFill="1" applyBorder="1" applyAlignment="1">
      <alignment/>
    </xf>
    <xf numFmtId="0" fontId="0" fillId="0" borderId="62" xfId="0" applyFill="1" applyBorder="1" applyAlignment="1">
      <alignment horizontal="justify" wrapText="1"/>
    </xf>
    <xf numFmtId="0" fontId="0" fillId="0" borderId="63" xfId="0" applyFill="1" applyBorder="1" applyAlignment="1">
      <alignment horizont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8"/>
  <sheetViews>
    <sheetView tabSelected="1" zoomScalePageLayoutView="0" workbookViewId="0" topLeftCell="A1">
      <pane xSplit="3" ySplit="6" topLeftCell="D29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03" sqref="A303:IV5805"/>
    </sheetView>
  </sheetViews>
  <sheetFormatPr defaultColWidth="9.00390625" defaultRowHeight="12.75"/>
  <cols>
    <col min="1" max="1" width="4.625" style="40" customWidth="1"/>
    <col min="2" max="2" width="39.75390625" style="40" customWidth="1"/>
    <col min="3" max="3" width="9.125" style="40" customWidth="1"/>
    <col min="4" max="4" width="10.875" style="41" customWidth="1"/>
    <col min="5" max="5" width="35.375" style="42" customWidth="1"/>
    <col min="6" max="6" width="10.25390625" style="42" customWidth="1"/>
    <col min="7" max="7" width="10.625" style="42" customWidth="1"/>
    <col min="8" max="8" width="36.25390625" style="42" customWidth="1"/>
    <col min="9" max="9" width="6.625" style="42" customWidth="1"/>
    <col min="10" max="10" width="11.125" style="42" customWidth="1"/>
    <col min="11" max="11" width="56.125" style="43" customWidth="1"/>
    <col min="12" max="12" width="7.25390625" style="40" customWidth="1"/>
    <col min="13" max="13" width="16.875" style="44" customWidth="1"/>
    <col min="14" max="14" width="10.75390625" style="46" customWidth="1"/>
    <col min="15" max="15" width="11.00390625" style="46" customWidth="1"/>
    <col min="16" max="16" width="11.875" style="46" customWidth="1"/>
    <col min="17" max="17" width="12.25390625" style="46" customWidth="1"/>
    <col min="18" max="18" width="12.75390625" style="46" customWidth="1"/>
    <col min="19" max="19" width="11.375" style="46" customWidth="1"/>
    <col min="20" max="20" width="6.00390625" style="40" customWidth="1"/>
    <col min="21" max="16384" width="9.125" style="21" customWidth="1"/>
  </cols>
  <sheetData>
    <row r="1" spans="5:13" s="13" customFormat="1" ht="0.75" customHeight="1">
      <c r="E1" s="14"/>
      <c r="F1" s="14"/>
      <c r="G1" s="14"/>
      <c r="H1" s="14"/>
      <c r="I1" s="14"/>
      <c r="J1" s="14"/>
      <c r="K1" s="15"/>
      <c r="M1" s="16"/>
    </row>
    <row r="2" spans="1:20" s="13" customFormat="1" ht="41.25" customHeight="1" thickBot="1">
      <c r="A2" s="12"/>
      <c r="B2" s="1"/>
      <c r="C2" s="1"/>
      <c r="D2" s="107" t="s">
        <v>391</v>
      </c>
      <c r="E2" s="107"/>
      <c r="F2" s="107"/>
      <c r="G2" s="107"/>
      <c r="H2" s="108"/>
      <c r="I2" s="107"/>
      <c r="J2" s="107"/>
      <c r="K2" s="107"/>
      <c r="L2" s="107"/>
      <c r="M2" s="107"/>
      <c r="N2" s="107"/>
      <c r="O2" s="107"/>
      <c r="P2" s="107"/>
      <c r="Q2" s="107"/>
      <c r="R2" s="1"/>
      <c r="S2" s="1"/>
      <c r="T2" s="1"/>
    </row>
    <row r="3" spans="1:20" s="17" customFormat="1" ht="27" customHeight="1">
      <c r="A3" s="109" t="s">
        <v>314</v>
      </c>
      <c r="B3" s="110"/>
      <c r="C3" s="111"/>
      <c r="D3" s="112" t="s">
        <v>287</v>
      </c>
      <c r="E3" s="113" t="s">
        <v>288</v>
      </c>
      <c r="F3" s="113"/>
      <c r="G3" s="113"/>
      <c r="H3" s="113"/>
      <c r="I3" s="113"/>
      <c r="J3" s="113"/>
      <c r="K3" s="113"/>
      <c r="L3" s="113"/>
      <c r="M3" s="113"/>
      <c r="N3" s="113" t="s">
        <v>315</v>
      </c>
      <c r="O3" s="113"/>
      <c r="P3" s="113"/>
      <c r="Q3" s="113"/>
      <c r="R3" s="113"/>
      <c r="S3" s="113"/>
      <c r="T3" s="114"/>
    </row>
    <row r="4" spans="1:20" s="17" customFormat="1" ht="23.25" customHeight="1">
      <c r="A4" s="115"/>
      <c r="B4" s="74"/>
      <c r="C4" s="75"/>
      <c r="D4" s="79"/>
      <c r="E4" s="81" t="s">
        <v>289</v>
      </c>
      <c r="F4" s="81"/>
      <c r="G4" s="81"/>
      <c r="H4" s="81" t="s">
        <v>290</v>
      </c>
      <c r="I4" s="81"/>
      <c r="J4" s="81"/>
      <c r="K4" s="80" t="s">
        <v>316</v>
      </c>
      <c r="L4" s="80"/>
      <c r="M4" s="80"/>
      <c r="N4" s="80" t="s">
        <v>392</v>
      </c>
      <c r="O4" s="80"/>
      <c r="P4" s="80" t="s">
        <v>393</v>
      </c>
      <c r="Q4" s="82" t="s">
        <v>394</v>
      </c>
      <c r="R4" s="82" t="s">
        <v>395</v>
      </c>
      <c r="S4" s="80"/>
      <c r="T4" s="116"/>
    </row>
    <row r="5" spans="1:20" s="17" customFormat="1" ht="84">
      <c r="A5" s="117"/>
      <c r="B5" s="77"/>
      <c r="C5" s="78"/>
      <c r="D5" s="79"/>
      <c r="E5" s="7" t="s">
        <v>291</v>
      </c>
      <c r="F5" s="7" t="s">
        <v>292</v>
      </c>
      <c r="G5" s="7" t="s">
        <v>293</v>
      </c>
      <c r="H5" s="7" t="s">
        <v>291</v>
      </c>
      <c r="I5" s="7" t="s">
        <v>292</v>
      </c>
      <c r="J5" s="7" t="s">
        <v>293</v>
      </c>
      <c r="K5" s="9" t="s">
        <v>291</v>
      </c>
      <c r="L5" s="6" t="s">
        <v>292</v>
      </c>
      <c r="M5" s="11" t="s">
        <v>293</v>
      </c>
      <c r="N5" s="6" t="s">
        <v>294</v>
      </c>
      <c r="O5" s="6" t="s">
        <v>295</v>
      </c>
      <c r="P5" s="80"/>
      <c r="Q5" s="80"/>
      <c r="R5" s="6" t="s">
        <v>296</v>
      </c>
      <c r="S5" s="6" t="s">
        <v>297</v>
      </c>
      <c r="T5" s="116"/>
    </row>
    <row r="6" spans="1:20" s="13" customFormat="1" ht="16.5" thickBot="1">
      <c r="A6" s="118" t="s">
        <v>286</v>
      </c>
      <c r="B6" s="2" t="s">
        <v>298</v>
      </c>
      <c r="C6" s="2" t="s">
        <v>299</v>
      </c>
      <c r="D6" s="3" t="s">
        <v>300</v>
      </c>
      <c r="E6" s="8" t="s">
        <v>301</v>
      </c>
      <c r="F6" s="8" t="s">
        <v>302</v>
      </c>
      <c r="G6" s="8" t="s">
        <v>303</v>
      </c>
      <c r="H6" s="8" t="s">
        <v>304</v>
      </c>
      <c r="I6" s="8" t="s">
        <v>305</v>
      </c>
      <c r="J6" s="8" t="s">
        <v>306</v>
      </c>
      <c r="K6" s="10" t="s">
        <v>307</v>
      </c>
      <c r="L6" s="4" t="s">
        <v>308</v>
      </c>
      <c r="M6" s="4" t="s">
        <v>309</v>
      </c>
      <c r="N6" s="5" t="s">
        <v>310</v>
      </c>
      <c r="O6" s="5" t="s">
        <v>311</v>
      </c>
      <c r="P6" s="5" t="s">
        <v>312</v>
      </c>
      <c r="Q6" s="5" t="s">
        <v>313</v>
      </c>
      <c r="R6" s="5" t="s">
        <v>317</v>
      </c>
      <c r="S6" s="5" t="s">
        <v>318</v>
      </c>
      <c r="T6" s="119"/>
    </row>
    <row r="7" spans="1:20" ht="14.25" thickTop="1">
      <c r="A7" s="120" t="s">
        <v>319</v>
      </c>
      <c r="B7" s="65" t="s">
        <v>325</v>
      </c>
      <c r="C7" s="65" t="s">
        <v>326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49">
        <f>N8+N73+N125+N140</f>
        <v>38896.38999999999</v>
      </c>
      <c r="O7" s="49">
        <f>O8+O73+O125+O140</f>
        <v>36180.42</v>
      </c>
      <c r="P7" s="49">
        <f>P8+P73+P125+P140</f>
        <v>68162.45999999999</v>
      </c>
      <c r="Q7" s="49">
        <f>Q8+Q73+Q125+Q140</f>
        <v>44224.30000000001</v>
      </c>
      <c r="R7" s="49">
        <f>R8+R73+R125+R140</f>
        <v>45909.399999999994</v>
      </c>
      <c r="S7" s="49">
        <f>S8+S73+S125+S140</f>
        <v>47886.3</v>
      </c>
      <c r="T7" s="121"/>
    </row>
    <row r="8" spans="1:20" ht="54">
      <c r="A8" s="120" t="s">
        <v>320</v>
      </c>
      <c r="B8" s="65" t="s">
        <v>327</v>
      </c>
      <c r="C8" s="65" t="s">
        <v>328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39">
        <f>SUM(N10:N72)</f>
        <v>38160.16999999999</v>
      </c>
      <c r="O8" s="39">
        <f>SUM(O10:O72)</f>
        <v>35444.2</v>
      </c>
      <c r="P8" s="39">
        <f>SUM(P10:P72)</f>
        <v>67663.70999999999</v>
      </c>
      <c r="Q8" s="39">
        <f>SUM(Q10:Q72)</f>
        <v>43717.100000000006</v>
      </c>
      <c r="R8" s="39">
        <f>SUM(R10:R72)</f>
        <v>45378.399999999994</v>
      </c>
      <c r="S8" s="39">
        <f>SUM(S10:S72)</f>
        <v>47329.50000000001</v>
      </c>
      <c r="T8" s="122"/>
    </row>
    <row r="9" spans="1:20" ht="1.5" customHeight="1">
      <c r="A9" s="120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39"/>
      <c r="O9" s="39"/>
      <c r="P9" s="39"/>
      <c r="Q9" s="39"/>
      <c r="R9" s="39"/>
      <c r="S9" s="39"/>
      <c r="T9" s="122"/>
    </row>
    <row r="10" spans="1:20" s="26" customFormat="1" ht="70.5" customHeight="1">
      <c r="A10" s="123" t="s">
        <v>329</v>
      </c>
      <c r="B10" s="101" t="s">
        <v>330</v>
      </c>
      <c r="C10" s="101" t="s">
        <v>331</v>
      </c>
      <c r="D10" s="101" t="s">
        <v>359</v>
      </c>
      <c r="E10" s="65" t="s">
        <v>409</v>
      </c>
      <c r="F10" s="65" t="s">
        <v>410</v>
      </c>
      <c r="G10" s="65" t="s">
        <v>411</v>
      </c>
      <c r="H10" s="65" t="s">
        <v>412</v>
      </c>
      <c r="I10" s="65"/>
      <c r="J10" s="65" t="s">
        <v>413</v>
      </c>
      <c r="K10" s="65" t="s">
        <v>355</v>
      </c>
      <c r="L10" s="65"/>
      <c r="M10" s="65" t="s">
        <v>334</v>
      </c>
      <c r="N10" s="39"/>
      <c r="O10" s="39"/>
      <c r="P10" s="39"/>
      <c r="Q10" s="39"/>
      <c r="R10" s="39"/>
      <c r="S10" s="39"/>
      <c r="T10" s="124"/>
    </row>
    <row r="11" spans="1:20" ht="45" customHeight="1">
      <c r="A11" s="125"/>
      <c r="B11" s="103"/>
      <c r="C11" s="103"/>
      <c r="D11" s="103"/>
      <c r="E11" s="65" t="s">
        <v>414</v>
      </c>
      <c r="F11" s="65" t="s">
        <v>410</v>
      </c>
      <c r="G11" s="65" t="s">
        <v>415</v>
      </c>
      <c r="H11" s="65" t="s">
        <v>416</v>
      </c>
      <c r="I11" s="65" t="s">
        <v>417</v>
      </c>
      <c r="J11" s="65" t="s">
        <v>418</v>
      </c>
      <c r="K11" s="65" t="s">
        <v>372</v>
      </c>
      <c r="L11" s="65"/>
      <c r="M11" s="65" t="s">
        <v>373</v>
      </c>
      <c r="N11" s="50">
        <v>5925.66</v>
      </c>
      <c r="O11" s="50">
        <v>5566.49</v>
      </c>
      <c r="P11" s="50">
        <v>5528.36</v>
      </c>
      <c r="Q11" s="66">
        <f>ROUND(P11*1.044,1)</f>
        <v>5771.6</v>
      </c>
      <c r="R11" s="50">
        <f>ROUND(Q11*1.038,1)</f>
        <v>5990.9</v>
      </c>
      <c r="S11" s="50">
        <f>ROUND(R11*1.043,1)</f>
        <v>6248.5</v>
      </c>
      <c r="T11" s="28"/>
    </row>
    <row r="12" spans="1:20" ht="123" customHeight="1">
      <c r="A12" s="125"/>
      <c r="B12" s="103"/>
      <c r="C12" s="103"/>
      <c r="D12" s="103"/>
      <c r="E12" s="65" t="s">
        <v>419</v>
      </c>
      <c r="F12" s="65" t="s">
        <v>420</v>
      </c>
      <c r="G12" s="65" t="s">
        <v>421</v>
      </c>
      <c r="H12" s="65" t="s">
        <v>422</v>
      </c>
      <c r="I12" s="65"/>
      <c r="J12" s="65" t="s">
        <v>423</v>
      </c>
      <c r="K12" s="65"/>
      <c r="L12" s="65"/>
      <c r="M12" s="65"/>
      <c r="N12" s="50"/>
      <c r="O12" s="50"/>
      <c r="P12" s="50"/>
      <c r="Q12" s="66"/>
      <c r="R12" s="50"/>
      <c r="S12" s="50"/>
      <c r="T12" s="28"/>
    </row>
    <row r="13" spans="1:20" s="32" customFormat="1" ht="56.25" customHeight="1">
      <c r="A13" s="126"/>
      <c r="B13" s="102"/>
      <c r="C13" s="102"/>
      <c r="D13" s="102"/>
      <c r="E13" s="65" t="s">
        <v>424</v>
      </c>
      <c r="F13" s="65" t="s">
        <v>425</v>
      </c>
      <c r="G13" s="65" t="s">
        <v>426</v>
      </c>
      <c r="H13" s="65"/>
      <c r="I13" s="65"/>
      <c r="J13" s="65"/>
      <c r="K13" s="65" t="s">
        <v>397</v>
      </c>
      <c r="L13" s="65"/>
      <c r="M13" s="65" t="s">
        <v>398</v>
      </c>
      <c r="N13" s="52"/>
      <c r="O13" s="52"/>
      <c r="P13" s="52"/>
      <c r="Q13" s="52"/>
      <c r="R13" s="52"/>
      <c r="S13" s="52"/>
      <c r="T13" s="127"/>
    </row>
    <row r="14" spans="1:20" s="32" customFormat="1" ht="108" customHeight="1">
      <c r="A14" s="120" t="s">
        <v>3</v>
      </c>
      <c r="B14" s="65" t="s">
        <v>4</v>
      </c>
      <c r="C14" s="65" t="s">
        <v>5</v>
      </c>
      <c r="D14" s="65" t="s">
        <v>6</v>
      </c>
      <c r="E14" s="65" t="s">
        <v>409</v>
      </c>
      <c r="F14" s="65" t="s">
        <v>427</v>
      </c>
      <c r="G14" s="65" t="s">
        <v>428</v>
      </c>
      <c r="H14" s="65" t="s">
        <v>429</v>
      </c>
      <c r="I14" s="65" t="s">
        <v>430</v>
      </c>
      <c r="J14" s="65" t="s">
        <v>431</v>
      </c>
      <c r="K14" s="65"/>
      <c r="L14" s="65"/>
      <c r="M14" s="135"/>
      <c r="N14" s="54">
        <v>180.8</v>
      </c>
      <c r="O14" s="54">
        <v>180.8</v>
      </c>
      <c r="P14" s="54">
        <v>180.8</v>
      </c>
      <c r="Q14" s="54"/>
      <c r="R14" s="54"/>
      <c r="S14" s="54">
        <f>R14*1.057</f>
        <v>0</v>
      </c>
      <c r="T14" s="152"/>
    </row>
    <row r="15" spans="1:20" s="32" customFormat="1" ht="90.75" customHeight="1" hidden="1">
      <c r="A15" s="120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 t="s">
        <v>335</v>
      </c>
      <c r="M15" s="65"/>
      <c r="P15" s="50"/>
      <c r="Q15" s="58"/>
      <c r="R15" s="50"/>
      <c r="S15" s="50"/>
      <c r="T15" s="28"/>
    </row>
    <row r="16" spans="1:20" ht="42" customHeight="1">
      <c r="A16" s="123" t="s">
        <v>9</v>
      </c>
      <c r="B16" s="101" t="s">
        <v>10</v>
      </c>
      <c r="C16" s="101" t="s">
        <v>11</v>
      </c>
      <c r="D16" s="101" t="s">
        <v>12</v>
      </c>
      <c r="E16" s="65" t="s">
        <v>409</v>
      </c>
      <c r="F16" s="65" t="s">
        <v>427</v>
      </c>
      <c r="G16" s="65" t="s">
        <v>428</v>
      </c>
      <c r="H16" s="65"/>
      <c r="I16" s="65"/>
      <c r="J16" s="65"/>
      <c r="K16" s="65" t="s">
        <v>336</v>
      </c>
      <c r="L16" s="65"/>
      <c r="M16" s="135" t="s">
        <v>337</v>
      </c>
      <c r="N16" s="39">
        <v>396</v>
      </c>
      <c r="O16" s="39">
        <v>361.2</v>
      </c>
      <c r="P16" s="39">
        <v>396</v>
      </c>
      <c r="Q16" s="136">
        <f>ROUND(P16*1.044,1)</f>
        <v>413.4</v>
      </c>
      <c r="R16" s="39">
        <f>ROUND(Q16*1.038,1)</f>
        <v>429.1</v>
      </c>
      <c r="S16" s="39">
        <f>ROUND(R16*1.043,1)</f>
        <v>447.6</v>
      </c>
      <c r="T16" s="124"/>
    </row>
    <row r="17" spans="1:20" ht="55.5" customHeight="1">
      <c r="A17" s="125"/>
      <c r="B17" s="103"/>
      <c r="C17" s="103"/>
      <c r="D17" s="103"/>
      <c r="E17" s="65" t="s">
        <v>424</v>
      </c>
      <c r="F17" s="65" t="s">
        <v>425</v>
      </c>
      <c r="G17" s="65" t="s">
        <v>426</v>
      </c>
      <c r="H17" s="65" t="s">
        <v>332</v>
      </c>
      <c r="I17" s="65"/>
      <c r="J17" s="65"/>
      <c r="K17" s="65"/>
      <c r="L17" s="65"/>
      <c r="M17" s="135"/>
      <c r="N17" s="50"/>
      <c r="O17" s="50"/>
      <c r="P17" s="50"/>
      <c r="Q17" s="50"/>
      <c r="R17" s="50"/>
      <c r="S17" s="50"/>
      <c r="T17" s="28"/>
    </row>
    <row r="18" spans="1:20" ht="35.25" customHeight="1">
      <c r="A18" s="126"/>
      <c r="B18" s="102"/>
      <c r="C18" s="102"/>
      <c r="D18" s="102"/>
      <c r="E18" s="65" t="s">
        <v>434</v>
      </c>
      <c r="F18" s="65" t="s">
        <v>435</v>
      </c>
      <c r="G18" s="65" t="s">
        <v>436</v>
      </c>
      <c r="H18" s="65" t="s">
        <v>332</v>
      </c>
      <c r="I18" s="65"/>
      <c r="J18" s="65"/>
      <c r="K18" s="65"/>
      <c r="L18" s="65"/>
      <c r="M18" s="135"/>
      <c r="N18" s="52"/>
      <c r="O18" s="52"/>
      <c r="P18" s="52"/>
      <c r="Q18" s="52"/>
      <c r="R18" s="52"/>
      <c r="S18" s="52"/>
      <c r="T18" s="127"/>
    </row>
    <row r="19" spans="1:20" ht="50.25" customHeight="1">
      <c r="A19" s="123" t="s">
        <v>13</v>
      </c>
      <c r="B19" s="101" t="s">
        <v>14</v>
      </c>
      <c r="C19" s="101" t="s">
        <v>15</v>
      </c>
      <c r="D19" s="101" t="s">
        <v>16</v>
      </c>
      <c r="E19" s="65"/>
      <c r="F19" s="65"/>
      <c r="G19" s="65"/>
      <c r="H19" s="65"/>
      <c r="I19" s="65"/>
      <c r="J19" s="65"/>
      <c r="K19" s="65" t="s">
        <v>346</v>
      </c>
      <c r="L19" s="65"/>
      <c r="M19" s="135" t="s">
        <v>345</v>
      </c>
      <c r="N19" s="39"/>
      <c r="O19" s="39"/>
      <c r="P19" s="39"/>
      <c r="Q19" s="39"/>
      <c r="R19" s="39"/>
      <c r="S19" s="39"/>
      <c r="T19" s="124"/>
    </row>
    <row r="20" spans="1:20" ht="67.5" customHeight="1">
      <c r="A20" s="126"/>
      <c r="B20" s="102"/>
      <c r="C20" s="102"/>
      <c r="D20" s="102"/>
      <c r="E20" s="65" t="s">
        <v>409</v>
      </c>
      <c r="F20" s="65" t="s">
        <v>437</v>
      </c>
      <c r="G20" s="65" t="s">
        <v>411</v>
      </c>
      <c r="H20" s="65" t="s">
        <v>438</v>
      </c>
      <c r="I20" s="65"/>
      <c r="J20" s="65" t="s">
        <v>439</v>
      </c>
      <c r="K20" s="65" t="s">
        <v>375</v>
      </c>
      <c r="L20" s="65" t="s">
        <v>335</v>
      </c>
      <c r="M20" s="135" t="s">
        <v>344</v>
      </c>
      <c r="N20" s="52">
        <v>9.93</v>
      </c>
      <c r="O20" s="52">
        <v>7.4</v>
      </c>
      <c r="P20" s="52">
        <v>103.4</v>
      </c>
      <c r="Q20" s="137">
        <f>ROUND(P20*1.044,1)</f>
        <v>107.9</v>
      </c>
      <c r="R20" s="52">
        <f>ROUND(Q20*1.038,1)</f>
        <v>112</v>
      </c>
      <c r="S20" s="52">
        <f>ROUND(R20*1.043,1)</f>
        <v>116.8</v>
      </c>
      <c r="T20" s="127"/>
    </row>
    <row r="21" spans="1:20" ht="42" customHeight="1">
      <c r="A21" s="123" t="s">
        <v>20</v>
      </c>
      <c r="B21" s="101" t="s">
        <v>21</v>
      </c>
      <c r="C21" s="101" t="s">
        <v>22</v>
      </c>
      <c r="D21" s="101" t="s">
        <v>23</v>
      </c>
      <c r="E21" s="65" t="s">
        <v>409</v>
      </c>
      <c r="F21" s="65" t="s">
        <v>437</v>
      </c>
      <c r="G21" s="65" t="s">
        <v>411</v>
      </c>
      <c r="H21" s="65"/>
      <c r="I21" s="65"/>
      <c r="J21" s="65"/>
      <c r="K21" s="65"/>
      <c r="L21" s="65"/>
      <c r="M21" s="135"/>
      <c r="N21" s="39"/>
      <c r="O21" s="39"/>
      <c r="P21" s="39"/>
      <c r="Q21" s="56"/>
      <c r="R21" s="39"/>
      <c r="S21" s="39"/>
      <c r="T21" s="124"/>
    </row>
    <row r="22" spans="1:20" ht="54" customHeight="1">
      <c r="A22" s="125"/>
      <c r="B22" s="103"/>
      <c r="C22" s="103"/>
      <c r="D22" s="103"/>
      <c r="E22" s="65" t="s">
        <v>424</v>
      </c>
      <c r="F22" s="65" t="s">
        <v>425</v>
      </c>
      <c r="G22" s="65" t="s">
        <v>426</v>
      </c>
      <c r="H22" s="65"/>
      <c r="I22" s="65"/>
      <c r="J22" s="65"/>
      <c r="K22" s="65" t="s">
        <v>376</v>
      </c>
      <c r="L22" s="65"/>
      <c r="M22" s="135" t="s">
        <v>349</v>
      </c>
      <c r="N22" s="50">
        <v>114</v>
      </c>
      <c r="O22" s="50">
        <v>113.83</v>
      </c>
      <c r="P22" s="50">
        <v>204.85</v>
      </c>
      <c r="Q22" s="66">
        <f>ROUND(P22*1.044,1)</f>
        <v>213.9</v>
      </c>
      <c r="R22" s="50">
        <f>ROUND(Q22*1.038,1)</f>
        <v>222</v>
      </c>
      <c r="S22" s="50">
        <f>ROUND(R22*1.043,1)</f>
        <v>231.5</v>
      </c>
      <c r="T22" s="28"/>
    </row>
    <row r="23" spans="1:20" ht="54.75" customHeight="1">
      <c r="A23" s="126"/>
      <c r="B23" s="102"/>
      <c r="C23" s="102"/>
      <c r="D23" s="102"/>
      <c r="E23" s="65" t="s">
        <v>440</v>
      </c>
      <c r="F23" s="65"/>
      <c r="G23" s="65" t="s">
        <v>441</v>
      </c>
      <c r="H23" s="65" t="s">
        <v>332</v>
      </c>
      <c r="I23" s="65"/>
      <c r="J23" s="65"/>
      <c r="K23" s="65" t="s">
        <v>347</v>
      </c>
      <c r="L23" s="65" t="s">
        <v>335</v>
      </c>
      <c r="M23" s="135" t="s">
        <v>348</v>
      </c>
      <c r="N23" s="52"/>
      <c r="O23" s="52"/>
      <c r="P23" s="52"/>
      <c r="Q23" s="57"/>
      <c r="R23" s="52"/>
      <c r="S23" s="52"/>
      <c r="T23" s="127"/>
    </row>
    <row r="24" spans="1:20" ht="69.75" customHeight="1">
      <c r="A24" s="123" t="s">
        <v>24</v>
      </c>
      <c r="B24" s="101" t="s">
        <v>25</v>
      </c>
      <c r="C24" s="101" t="s">
        <v>26</v>
      </c>
      <c r="D24" s="101" t="s">
        <v>27</v>
      </c>
      <c r="E24" s="65" t="s">
        <v>409</v>
      </c>
      <c r="F24" s="65" t="s">
        <v>437</v>
      </c>
      <c r="G24" s="65" t="s">
        <v>411</v>
      </c>
      <c r="H24" s="65" t="s">
        <v>438</v>
      </c>
      <c r="I24" s="65"/>
      <c r="J24" s="65" t="s">
        <v>439</v>
      </c>
      <c r="K24" s="65" t="s">
        <v>350</v>
      </c>
      <c r="L24" s="65"/>
      <c r="M24" s="65" t="s">
        <v>338</v>
      </c>
      <c r="N24" s="50">
        <v>17323.52</v>
      </c>
      <c r="O24" s="50">
        <v>15807.520000000002</v>
      </c>
      <c r="P24" s="50">
        <v>35377.26</v>
      </c>
      <c r="Q24" s="66">
        <v>21000</v>
      </c>
      <c r="R24" s="50">
        <f>ROUND(Q24*1.038,1)</f>
        <v>21798</v>
      </c>
      <c r="S24" s="50">
        <f>ROUND(R24*1.043,1)</f>
        <v>22735.3</v>
      </c>
      <c r="T24" s="28"/>
    </row>
    <row r="25" spans="1:20" ht="192" customHeight="1">
      <c r="A25" s="125"/>
      <c r="B25" s="103"/>
      <c r="C25" s="103"/>
      <c r="D25" s="103"/>
      <c r="E25" s="65" t="s">
        <v>442</v>
      </c>
      <c r="F25" s="65" t="s">
        <v>443</v>
      </c>
      <c r="G25" s="65" t="s">
        <v>444</v>
      </c>
      <c r="H25" s="65" t="s">
        <v>445</v>
      </c>
      <c r="I25" s="65"/>
      <c r="J25" s="65" t="s">
        <v>446</v>
      </c>
      <c r="K25" s="65"/>
      <c r="L25" s="65"/>
      <c r="M25" s="65"/>
      <c r="N25" s="50"/>
      <c r="O25" s="50"/>
      <c r="P25" s="50"/>
      <c r="Q25" s="66"/>
      <c r="R25" s="50"/>
      <c r="S25" s="50"/>
      <c r="T25" s="28"/>
    </row>
    <row r="26" spans="1:20" ht="100.5" customHeight="1">
      <c r="A26" s="125"/>
      <c r="B26" s="103"/>
      <c r="C26" s="103"/>
      <c r="D26" s="103"/>
      <c r="E26" s="65" t="s">
        <v>447</v>
      </c>
      <c r="F26" s="65" t="s">
        <v>448</v>
      </c>
      <c r="G26" s="65" t="s">
        <v>428</v>
      </c>
      <c r="H26" s="65" t="s">
        <v>449</v>
      </c>
      <c r="I26" s="65"/>
      <c r="J26" s="65" t="s">
        <v>450</v>
      </c>
      <c r="K26" s="65" t="s">
        <v>399</v>
      </c>
      <c r="L26" s="65"/>
      <c r="M26" s="65" t="s">
        <v>402</v>
      </c>
      <c r="N26" s="50"/>
      <c r="O26" s="50"/>
      <c r="P26" s="50"/>
      <c r="Q26" s="58"/>
      <c r="R26" s="50"/>
      <c r="S26" s="50"/>
      <c r="T26" s="28"/>
    </row>
    <row r="27" spans="1:20" ht="218.25" customHeight="1">
      <c r="A27" s="125"/>
      <c r="B27" s="103"/>
      <c r="C27" s="103"/>
      <c r="D27" s="103"/>
      <c r="E27" s="65" t="s">
        <v>451</v>
      </c>
      <c r="F27" s="65" t="s">
        <v>443</v>
      </c>
      <c r="G27" s="65" t="s">
        <v>452</v>
      </c>
      <c r="H27" s="65" t="s">
        <v>453</v>
      </c>
      <c r="I27" s="65"/>
      <c r="J27" s="65" t="s">
        <v>454</v>
      </c>
      <c r="K27" s="65" t="s">
        <v>400</v>
      </c>
      <c r="L27" s="65" t="s">
        <v>335</v>
      </c>
      <c r="M27" s="65" t="s">
        <v>401</v>
      </c>
      <c r="N27" s="50"/>
      <c r="O27" s="50"/>
      <c r="P27" s="50"/>
      <c r="Q27" s="50"/>
      <c r="R27" s="50"/>
      <c r="S27" s="50"/>
      <c r="T27" s="28"/>
    </row>
    <row r="28" spans="1:20" ht="87" customHeight="1">
      <c r="A28" s="126"/>
      <c r="B28" s="102"/>
      <c r="C28" s="102"/>
      <c r="D28" s="102"/>
      <c r="E28" s="65" t="s">
        <v>455</v>
      </c>
      <c r="F28" s="65"/>
      <c r="G28" s="65" t="s">
        <v>456</v>
      </c>
      <c r="H28" s="65"/>
      <c r="I28" s="65"/>
      <c r="J28" s="65"/>
      <c r="K28" s="65" t="s">
        <v>405</v>
      </c>
      <c r="L28" s="65" t="s">
        <v>335</v>
      </c>
      <c r="M28" s="65" t="s">
        <v>406</v>
      </c>
      <c r="N28" s="50"/>
      <c r="O28" s="50"/>
      <c r="P28" s="50"/>
      <c r="Q28" s="50"/>
      <c r="R28" s="50"/>
      <c r="S28" s="50"/>
      <c r="T28" s="28"/>
    </row>
    <row r="29" spans="1:20" ht="68.25" customHeight="1">
      <c r="A29" s="123" t="s">
        <v>28</v>
      </c>
      <c r="B29" s="101" t="s">
        <v>29</v>
      </c>
      <c r="C29" s="101" t="s">
        <v>30</v>
      </c>
      <c r="D29" s="101" t="s">
        <v>31</v>
      </c>
      <c r="E29" s="65" t="s">
        <v>409</v>
      </c>
      <c r="F29" s="65" t="s">
        <v>437</v>
      </c>
      <c r="G29" s="65" t="s">
        <v>411</v>
      </c>
      <c r="H29" s="65" t="s">
        <v>457</v>
      </c>
      <c r="I29" s="65"/>
      <c r="J29" s="65" t="s">
        <v>458</v>
      </c>
      <c r="K29" s="65" t="s">
        <v>339</v>
      </c>
      <c r="L29" s="65"/>
      <c r="M29" s="135" t="s">
        <v>364</v>
      </c>
      <c r="N29" s="39">
        <v>4626.15</v>
      </c>
      <c r="O29" s="39">
        <v>4454.629999999999</v>
      </c>
      <c r="P29" s="39">
        <v>6206.63</v>
      </c>
      <c r="Q29" s="136">
        <f>ROUND(P29*1.044,1)</f>
        <v>6479.7</v>
      </c>
      <c r="R29" s="39">
        <f>ROUND(Q29*1.038,1)</f>
        <v>6725.9</v>
      </c>
      <c r="S29" s="39">
        <f>ROUND(R29*1.043,1)</f>
        <v>7015.1</v>
      </c>
      <c r="T29" s="124"/>
    </row>
    <row r="30" spans="1:20" ht="84.75" customHeight="1">
      <c r="A30" s="125"/>
      <c r="B30" s="103"/>
      <c r="C30" s="103"/>
      <c r="D30" s="103"/>
      <c r="E30" s="65" t="s">
        <v>459</v>
      </c>
      <c r="F30" s="65" t="s">
        <v>460</v>
      </c>
      <c r="G30" s="65" t="s">
        <v>461</v>
      </c>
      <c r="H30" s="65" t="s">
        <v>438</v>
      </c>
      <c r="I30" s="65"/>
      <c r="J30" s="65" t="s">
        <v>439</v>
      </c>
      <c r="K30" s="65" t="s">
        <v>377</v>
      </c>
      <c r="L30" s="65" t="s">
        <v>335</v>
      </c>
      <c r="M30" s="135"/>
      <c r="N30" s="50"/>
      <c r="O30" s="50"/>
      <c r="P30" s="50"/>
      <c r="Q30" s="59"/>
      <c r="R30" s="50"/>
      <c r="S30" s="50"/>
      <c r="T30" s="28"/>
    </row>
    <row r="31" spans="1:20" ht="124.5" customHeight="1">
      <c r="A31" s="126"/>
      <c r="B31" s="102"/>
      <c r="C31" s="102"/>
      <c r="D31" s="102"/>
      <c r="E31" s="65"/>
      <c r="F31" s="65"/>
      <c r="G31" s="65"/>
      <c r="H31" s="65" t="s">
        <v>462</v>
      </c>
      <c r="I31" s="65"/>
      <c r="J31" s="65" t="s">
        <v>463</v>
      </c>
      <c r="K31" s="65"/>
      <c r="L31" s="65"/>
      <c r="M31" s="135"/>
      <c r="N31" s="52"/>
      <c r="O31" s="52"/>
      <c r="P31" s="52"/>
      <c r="Q31" s="57"/>
      <c r="R31" s="52"/>
      <c r="S31" s="52"/>
      <c r="T31" s="127"/>
    </row>
    <row r="32" spans="1:20" ht="67.5" customHeight="1">
      <c r="A32" s="123" t="s">
        <v>32</v>
      </c>
      <c r="B32" s="101" t="s">
        <v>33</v>
      </c>
      <c r="C32" s="101" t="s">
        <v>34</v>
      </c>
      <c r="D32" s="101" t="s">
        <v>35</v>
      </c>
      <c r="E32" s="65" t="s">
        <v>409</v>
      </c>
      <c r="F32" s="65" t="s">
        <v>437</v>
      </c>
      <c r="G32" s="65" t="s">
        <v>411</v>
      </c>
      <c r="H32" s="65" t="s">
        <v>438</v>
      </c>
      <c r="I32" s="65"/>
      <c r="J32" s="65" t="s">
        <v>439</v>
      </c>
      <c r="K32" s="65" t="s">
        <v>358</v>
      </c>
      <c r="L32" s="65"/>
      <c r="M32" s="135" t="s">
        <v>361</v>
      </c>
      <c r="N32" s="39">
        <v>2141.91</v>
      </c>
      <c r="O32" s="39">
        <v>1737.6699999999998</v>
      </c>
      <c r="P32" s="39">
        <v>923.64</v>
      </c>
      <c r="Q32" s="136">
        <f>ROUND(P32*1.044,1)</f>
        <v>964.3</v>
      </c>
      <c r="R32" s="39">
        <f>ROUND(Q32*1.038,1)</f>
        <v>1000.9</v>
      </c>
      <c r="S32" s="39">
        <f>ROUND(R32*1.043,1)</f>
        <v>1043.9</v>
      </c>
      <c r="T32" s="124"/>
    </row>
    <row r="33" spans="1:20" ht="57" customHeight="1">
      <c r="A33" s="125"/>
      <c r="B33" s="103"/>
      <c r="C33" s="103"/>
      <c r="D33" s="103"/>
      <c r="E33" s="65" t="s">
        <v>424</v>
      </c>
      <c r="F33" s="65" t="s">
        <v>425</v>
      </c>
      <c r="G33" s="65" t="s">
        <v>426</v>
      </c>
      <c r="H33" s="65"/>
      <c r="I33" s="65"/>
      <c r="J33" s="65"/>
      <c r="K33" s="65"/>
      <c r="L33" s="65" t="s">
        <v>335</v>
      </c>
      <c r="M33" s="135"/>
      <c r="N33" s="50"/>
      <c r="O33" s="50"/>
      <c r="P33" s="50"/>
      <c r="Q33" s="59"/>
      <c r="R33" s="50"/>
      <c r="S33" s="50"/>
      <c r="T33" s="28"/>
    </row>
    <row r="34" spans="1:20" ht="30.75" customHeight="1">
      <c r="A34" s="126"/>
      <c r="B34" s="102"/>
      <c r="C34" s="102"/>
      <c r="D34" s="102"/>
      <c r="E34" s="65" t="s">
        <v>464</v>
      </c>
      <c r="F34" s="65" t="s">
        <v>437</v>
      </c>
      <c r="G34" s="65" t="s">
        <v>465</v>
      </c>
      <c r="H34" s="65"/>
      <c r="I34" s="65"/>
      <c r="J34" s="65"/>
      <c r="K34" s="128"/>
      <c r="L34" s="129"/>
      <c r="M34" s="130"/>
      <c r="N34" s="50"/>
      <c r="O34" s="50"/>
      <c r="P34" s="50"/>
      <c r="Q34" s="59"/>
      <c r="R34" s="50"/>
      <c r="S34" s="50"/>
      <c r="T34" s="28"/>
    </row>
    <row r="35" spans="1:20" ht="59.25" customHeight="1">
      <c r="A35" s="123" t="s">
        <v>37</v>
      </c>
      <c r="B35" s="101" t="s">
        <v>38</v>
      </c>
      <c r="C35" s="101" t="s">
        <v>39</v>
      </c>
      <c r="D35" s="101" t="s">
        <v>466</v>
      </c>
      <c r="E35" s="65" t="s">
        <v>409</v>
      </c>
      <c r="F35" s="65" t="s">
        <v>437</v>
      </c>
      <c r="G35" s="65" t="s">
        <v>411</v>
      </c>
      <c r="H35" s="65" t="s">
        <v>467</v>
      </c>
      <c r="I35" s="65"/>
      <c r="J35" s="65" t="s">
        <v>468</v>
      </c>
      <c r="K35" s="65" t="s">
        <v>515</v>
      </c>
      <c r="L35" s="65"/>
      <c r="M35" s="135" t="s">
        <v>517</v>
      </c>
      <c r="N35" s="39"/>
      <c r="O35" s="143"/>
      <c r="P35" s="39"/>
      <c r="Q35" s="140"/>
      <c r="R35" s="39"/>
      <c r="S35" s="39"/>
      <c r="T35" s="124"/>
    </row>
    <row r="36" spans="1:20" ht="36.75" customHeight="1">
      <c r="A36" s="125"/>
      <c r="B36" s="103"/>
      <c r="C36" s="103"/>
      <c r="D36" s="103"/>
      <c r="E36" s="65"/>
      <c r="F36" s="65"/>
      <c r="G36" s="65"/>
      <c r="H36" s="65"/>
      <c r="I36" s="65"/>
      <c r="J36" s="65"/>
      <c r="K36" s="65"/>
      <c r="L36" s="65"/>
      <c r="M36" s="135"/>
      <c r="N36" s="50"/>
      <c r="O36" s="142"/>
      <c r="P36" s="50"/>
      <c r="Q36" s="141"/>
      <c r="R36" s="50"/>
      <c r="S36" s="50"/>
      <c r="T36" s="28"/>
    </row>
    <row r="37" spans="1:20" ht="70.5" customHeight="1">
      <c r="A37" s="126"/>
      <c r="B37" s="102"/>
      <c r="C37" s="102"/>
      <c r="D37" s="102"/>
      <c r="E37" s="65" t="s">
        <v>424</v>
      </c>
      <c r="F37" s="65" t="s">
        <v>425</v>
      </c>
      <c r="G37" s="65" t="s">
        <v>426</v>
      </c>
      <c r="H37" s="65"/>
      <c r="I37" s="65"/>
      <c r="J37" s="65"/>
      <c r="K37" s="106" t="s">
        <v>518</v>
      </c>
      <c r="L37" s="65"/>
      <c r="M37" s="138" t="s">
        <v>516</v>
      </c>
      <c r="N37" s="52">
        <v>12</v>
      </c>
      <c r="O37" s="52">
        <v>12</v>
      </c>
      <c r="P37" s="52">
        <v>22</v>
      </c>
      <c r="Q37" s="137">
        <f>ROUND(P37*1.044,1)</f>
        <v>23</v>
      </c>
      <c r="R37" s="52">
        <f>ROUND(Q37*1.038,1)</f>
        <v>23.9</v>
      </c>
      <c r="S37" s="52">
        <f>ROUND(R37*1.043,1)</f>
        <v>24.9</v>
      </c>
      <c r="T37" s="127"/>
    </row>
    <row r="38" spans="1:20" ht="54">
      <c r="A38" s="123" t="s">
        <v>40</v>
      </c>
      <c r="B38" s="101" t="s">
        <v>41</v>
      </c>
      <c r="C38" s="101" t="s">
        <v>42</v>
      </c>
      <c r="D38" s="101" t="s">
        <v>43</v>
      </c>
      <c r="E38" s="65" t="s">
        <v>409</v>
      </c>
      <c r="F38" s="65" t="s">
        <v>437</v>
      </c>
      <c r="G38" s="65" t="s">
        <v>411</v>
      </c>
      <c r="H38" s="65" t="s">
        <v>469</v>
      </c>
      <c r="I38" s="65" t="s">
        <v>443</v>
      </c>
      <c r="J38" s="65" t="s">
        <v>470</v>
      </c>
      <c r="K38" s="65" t="s">
        <v>352</v>
      </c>
      <c r="L38" s="65" t="s">
        <v>340</v>
      </c>
      <c r="M38" s="65"/>
      <c r="N38" s="50">
        <v>7</v>
      </c>
      <c r="O38" s="50">
        <v>6.05</v>
      </c>
      <c r="P38" s="50">
        <v>21</v>
      </c>
      <c r="Q38" s="66">
        <f>ROUND(P38*1.044,1)</f>
        <v>21.9</v>
      </c>
      <c r="R38" s="50">
        <f>ROUND(Q38*1.038,1)</f>
        <v>22.7</v>
      </c>
      <c r="S38" s="50">
        <f>ROUND(R38*1.043,1)</f>
        <v>23.7</v>
      </c>
      <c r="T38" s="28"/>
    </row>
    <row r="39" spans="1:20" ht="105.75" customHeight="1">
      <c r="A39" s="125"/>
      <c r="B39" s="103"/>
      <c r="C39" s="103"/>
      <c r="D39" s="103"/>
      <c r="E39" s="65" t="s">
        <v>424</v>
      </c>
      <c r="F39" s="65" t="s">
        <v>425</v>
      </c>
      <c r="G39" s="65" t="s">
        <v>426</v>
      </c>
      <c r="H39" s="65" t="s">
        <v>471</v>
      </c>
      <c r="I39" s="65" t="s">
        <v>472</v>
      </c>
      <c r="J39" s="65" t="s">
        <v>473</v>
      </c>
      <c r="K39" s="65" t="s">
        <v>351</v>
      </c>
      <c r="L39" s="65" t="s">
        <v>335</v>
      </c>
      <c r="M39" s="65" t="s">
        <v>363</v>
      </c>
      <c r="N39" s="50"/>
      <c r="O39" s="50"/>
      <c r="P39" s="50"/>
      <c r="Q39" s="59" t="s">
        <v>374</v>
      </c>
      <c r="R39" s="50"/>
      <c r="S39" s="50"/>
      <c r="T39" s="28"/>
    </row>
    <row r="40" spans="1:20" ht="158.25" customHeight="1">
      <c r="A40" s="126"/>
      <c r="B40" s="102"/>
      <c r="C40" s="102"/>
      <c r="D40" s="102"/>
      <c r="E40" s="65" t="s">
        <v>474</v>
      </c>
      <c r="F40" s="65" t="s">
        <v>475</v>
      </c>
      <c r="G40" s="65" t="s">
        <v>476</v>
      </c>
      <c r="H40" s="65"/>
      <c r="I40" s="65"/>
      <c r="J40" s="65"/>
      <c r="K40" s="65" t="s">
        <v>386</v>
      </c>
      <c r="L40" s="65"/>
      <c r="M40" s="65" t="s">
        <v>378</v>
      </c>
      <c r="N40" s="52"/>
      <c r="O40" s="52"/>
      <c r="P40" s="52"/>
      <c r="Q40" s="57"/>
      <c r="R40" s="52"/>
      <c r="S40" s="52"/>
      <c r="T40" s="127"/>
    </row>
    <row r="41" spans="1:20" ht="114" customHeight="1">
      <c r="A41" s="123" t="s">
        <v>45</v>
      </c>
      <c r="B41" s="101" t="s">
        <v>46</v>
      </c>
      <c r="C41" s="101" t="s">
        <v>47</v>
      </c>
      <c r="D41" s="101" t="s">
        <v>48</v>
      </c>
      <c r="E41" s="65" t="s">
        <v>477</v>
      </c>
      <c r="F41" s="65" t="s">
        <v>478</v>
      </c>
      <c r="G41" s="65" t="s">
        <v>479</v>
      </c>
      <c r="H41" s="65" t="s">
        <v>471</v>
      </c>
      <c r="I41" s="65" t="s">
        <v>472</v>
      </c>
      <c r="J41" s="65" t="s">
        <v>473</v>
      </c>
      <c r="K41" s="65" t="s">
        <v>341</v>
      </c>
      <c r="L41" s="65"/>
      <c r="M41" s="65" t="s">
        <v>342</v>
      </c>
      <c r="N41" s="39">
        <v>148</v>
      </c>
      <c r="O41" s="39">
        <v>97.93</v>
      </c>
      <c r="P41" s="39">
        <v>62.2</v>
      </c>
      <c r="Q41" s="66">
        <f>ROUND(P41*1.044,1)</f>
        <v>64.9</v>
      </c>
      <c r="R41" s="50">
        <f>ROUND(Q41*1.038,1)</f>
        <v>67.4</v>
      </c>
      <c r="S41" s="50">
        <f>ROUND(R41*1.043,1)</f>
        <v>70.3</v>
      </c>
      <c r="T41" s="28"/>
    </row>
    <row r="42" spans="1:20" ht="55.5" customHeight="1">
      <c r="A42" s="125"/>
      <c r="B42" s="103"/>
      <c r="C42" s="103"/>
      <c r="D42" s="103"/>
      <c r="E42" s="65" t="s">
        <v>424</v>
      </c>
      <c r="F42" s="65" t="s">
        <v>425</v>
      </c>
      <c r="G42" s="65" t="s">
        <v>426</v>
      </c>
      <c r="H42" s="65" t="s">
        <v>480</v>
      </c>
      <c r="I42" s="65" t="s">
        <v>481</v>
      </c>
      <c r="J42" s="65" t="s">
        <v>482</v>
      </c>
      <c r="K42" s="65" t="s">
        <v>379</v>
      </c>
      <c r="L42" s="65"/>
      <c r="M42" s="65" t="s">
        <v>381</v>
      </c>
      <c r="N42" s="50"/>
      <c r="O42" s="50"/>
      <c r="P42" s="50"/>
      <c r="Q42" s="66"/>
      <c r="R42" s="50"/>
      <c r="S42" s="50"/>
      <c r="T42" s="28"/>
    </row>
    <row r="43" spans="1:20" ht="127.5" customHeight="1">
      <c r="A43" s="126"/>
      <c r="B43" s="102"/>
      <c r="C43" s="102"/>
      <c r="D43" s="102"/>
      <c r="E43" s="65" t="s">
        <v>409</v>
      </c>
      <c r="F43" s="65" t="s">
        <v>437</v>
      </c>
      <c r="G43" s="65" t="s">
        <v>411</v>
      </c>
      <c r="H43" s="65"/>
      <c r="I43" s="65"/>
      <c r="J43" s="65" t="s">
        <v>44</v>
      </c>
      <c r="K43" s="65" t="s">
        <v>380</v>
      </c>
      <c r="L43" s="65"/>
      <c r="M43" s="65" t="s">
        <v>365</v>
      </c>
      <c r="N43" s="52"/>
      <c r="O43" s="52"/>
      <c r="P43" s="52"/>
      <c r="Q43" s="66"/>
      <c r="R43" s="52"/>
      <c r="S43" s="52"/>
      <c r="T43" s="28"/>
    </row>
    <row r="44" spans="1:20" ht="24.75" customHeight="1">
      <c r="A44" s="123" t="s">
        <v>49</v>
      </c>
      <c r="B44" s="101" t="s">
        <v>50</v>
      </c>
      <c r="C44" s="101" t="s">
        <v>51</v>
      </c>
      <c r="D44" s="101" t="s">
        <v>333</v>
      </c>
      <c r="E44" s="65"/>
      <c r="F44" s="65"/>
      <c r="G44" s="65"/>
      <c r="H44" s="65"/>
      <c r="I44" s="65"/>
      <c r="J44" s="65"/>
      <c r="K44" s="65"/>
      <c r="L44" s="65" t="s">
        <v>335</v>
      </c>
      <c r="M44" s="65"/>
      <c r="N44" s="39"/>
      <c r="O44" s="39"/>
      <c r="P44" s="39"/>
      <c r="Q44" s="56"/>
      <c r="R44" s="39"/>
      <c r="S44" s="39"/>
      <c r="T44" s="124"/>
    </row>
    <row r="45" spans="1:20" ht="31.5" customHeight="1">
      <c r="A45" s="126"/>
      <c r="B45" s="102"/>
      <c r="C45" s="102"/>
      <c r="D45" s="102"/>
      <c r="E45" s="65" t="s">
        <v>332</v>
      </c>
      <c r="F45" s="65"/>
      <c r="G45" s="65"/>
      <c r="H45" s="65"/>
      <c r="I45" s="65"/>
      <c r="J45" s="65"/>
      <c r="K45" s="65"/>
      <c r="L45" s="65"/>
      <c r="M45" s="65"/>
      <c r="N45" s="52"/>
      <c r="O45" s="52"/>
      <c r="P45" s="52"/>
      <c r="Q45" s="52"/>
      <c r="R45" s="52"/>
      <c r="S45" s="52"/>
      <c r="T45" s="127"/>
    </row>
    <row r="46" spans="1:20" ht="66" customHeight="1">
      <c r="A46" s="123" t="s">
        <v>54</v>
      </c>
      <c r="B46" s="101" t="s">
        <v>55</v>
      </c>
      <c r="C46" s="101" t="s">
        <v>56</v>
      </c>
      <c r="D46" s="101" t="s">
        <v>53</v>
      </c>
      <c r="E46" s="65" t="s">
        <v>409</v>
      </c>
      <c r="F46" s="65" t="s">
        <v>437</v>
      </c>
      <c r="G46" s="65" t="s">
        <v>411</v>
      </c>
      <c r="H46" s="65" t="s">
        <v>483</v>
      </c>
      <c r="I46" s="65" t="s">
        <v>484</v>
      </c>
      <c r="J46" s="65" t="s">
        <v>485</v>
      </c>
      <c r="K46" s="65" t="s">
        <v>366</v>
      </c>
      <c r="L46" s="65"/>
      <c r="M46" s="65" t="s">
        <v>369</v>
      </c>
      <c r="N46" s="39">
        <v>4322.75</v>
      </c>
      <c r="O46" s="39">
        <v>4303.22</v>
      </c>
      <c r="P46" s="39">
        <v>3777.56</v>
      </c>
      <c r="Q46" s="66">
        <f>ROUND(P46*1.044,1)</f>
        <v>3943.8</v>
      </c>
      <c r="R46" s="50">
        <f>ROUND(Q46*1.038,1)</f>
        <v>4093.7</v>
      </c>
      <c r="S46" s="50">
        <f>ROUND(R46*1.043,1)</f>
        <v>4269.7</v>
      </c>
      <c r="T46" s="28"/>
    </row>
    <row r="47" spans="1:20" ht="100.5" customHeight="1">
      <c r="A47" s="125"/>
      <c r="B47" s="103"/>
      <c r="C47" s="103"/>
      <c r="D47" s="103"/>
      <c r="E47" s="65" t="s">
        <v>486</v>
      </c>
      <c r="F47" s="65" t="s">
        <v>487</v>
      </c>
      <c r="G47" s="65" t="s">
        <v>488</v>
      </c>
      <c r="H47" s="65" t="s">
        <v>432</v>
      </c>
      <c r="I47" s="65"/>
      <c r="J47" s="65" t="s">
        <v>433</v>
      </c>
      <c r="K47" s="65" t="s">
        <v>368</v>
      </c>
      <c r="L47" s="65"/>
      <c r="M47" s="65" t="s">
        <v>370</v>
      </c>
      <c r="N47" s="50"/>
      <c r="O47" s="50"/>
      <c r="P47" s="50"/>
      <c r="Q47" s="66"/>
      <c r="R47" s="50"/>
      <c r="S47" s="50"/>
      <c r="T47" s="28"/>
    </row>
    <row r="48" spans="1:20" ht="123.75" customHeight="1">
      <c r="A48" s="125"/>
      <c r="B48" s="103"/>
      <c r="C48" s="103"/>
      <c r="D48" s="103"/>
      <c r="E48" s="65" t="s">
        <v>424</v>
      </c>
      <c r="F48" s="65" t="s">
        <v>425</v>
      </c>
      <c r="G48" s="65" t="s">
        <v>426</v>
      </c>
      <c r="H48" s="65" t="s">
        <v>462</v>
      </c>
      <c r="I48" s="65"/>
      <c r="J48" s="65" t="s">
        <v>463</v>
      </c>
      <c r="K48" s="65" t="s">
        <v>367</v>
      </c>
      <c r="L48" s="65"/>
      <c r="M48" s="65" t="s">
        <v>371</v>
      </c>
      <c r="N48" s="50"/>
      <c r="O48" s="50"/>
      <c r="P48" s="50"/>
      <c r="Q48" s="66"/>
      <c r="R48" s="50"/>
      <c r="S48" s="50"/>
      <c r="T48" s="28"/>
    </row>
    <row r="49" spans="1:20" ht="96" customHeight="1">
      <c r="A49" s="126"/>
      <c r="B49" s="102"/>
      <c r="C49" s="102"/>
      <c r="D49" s="102"/>
      <c r="E49" s="65"/>
      <c r="F49" s="65"/>
      <c r="G49" s="65"/>
      <c r="H49" s="65" t="s">
        <v>489</v>
      </c>
      <c r="I49" s="65" t="s">
        <v>490</v>
      </c>
      <c r="J49" s="65" t="s">
        <v>491</v>
      </c>
      <c r="K49" s="65" t="s">
        <v>387</v>
      </c>
      <c r="L49" s="65"/>
      <c r="M49" s="65" t="s">
        <v>382</v>
      </c>
      <c r="N49" s="50"/>
      <c r="O49" s="50"/>
      <c r="P49" s="50"/>
      <c r="Q49" s="66"/>
      <c r="R49" s="50"/>
      <c r="S49" s="50"/>
      <c r="T49" s="28"/>
    </row>
    <row r="50" spans="1:20" ht="43.5" customHeight="1">
      <c r="A50" s="123" t="s">
        <v>59</v>
      </c>
      <c r="B50" s="101" t="s">
        <v>60</v>
      </c>
      <c r="C50" s="101" t="s">
        <v>61</v>
      </c>
      <c r="D50" s="101" t="s">
        <v>62</v>
      </c>
      <c r="E50" s="65" t="s">
        <v>409</v>
      </c>
      <c r="F50" s="65" t="s">
        <v>437</v>
      </c>
      <c r="G50" s="65" t="s">
        <v>411</v>
      </c>
      <c r="H50" s="65"/>
      <c r="I50" s="65"/>
      <c r="J50" s="65"/>
      <c r="K50" s="65" t="s">
        <v>519</v>
      </c>
      <c r="L50" s="65"/>
      <c r="M50" s="65" t="s">
        <v>522</v>
      </c>
      <c r="N50" s="39">
        <v>875.7</v>
      </c>
      <c r="O50" s="39">
        <v>863.93</v>
      </c>
      <c r="P50" s="39">
        <v>10537.4</v>
      </c>
      <c r="Q50" s="145">
        <v>200</v>
      </c>
      <c r="R50" s="39">
        <f>ROUND(Q50*1.038,1)</f>
        <v>207.6</v>
      </c>
      <c r="S50" s="39">
        <f>ROUND(R50*1.043,1)</f>
        <v>216.5</v>
      </c>
      <c r="T50" s="124"/>
    </row>
    <row r="51" spans="1:20" ht="56.25" customHeight="1">
      <c r="A51" s="126"/>
      <c r="B51" s="102"/>
      <c r="C51" s="102"/>
      <c r="D51" s="102"/>
      <c r="E51" s="65" t="s">
        <v>424</v>
      </c>
      <c r="F51" s="65" t="s">
        <v>425</v>
      </c>
      <c r="G51" s="65" t="s">
        <v>426</v>
      </c>
      <c r="H51" s="65"/>
      <c r="I51" s="65"/>
      <c r="J51" s="65"/>
      <c r="K51" s="106" t="s">
        <v>520</v>
      </c>
      <c r="L51" s="65"/>
      <c r="M51" s="106" t="s">
        <v>521</v>
      </c>
      <c r="N51" s="52"/>
      <c r="O51" s="52"/>
      <c r="P51" s="52"/>
      <c r="Q51" s="57"/>
      <c r="R51" s="52"/>
      <c r="S51" s="52"/>
      <c r="T51" s="127"/>
    </row>
    <row r="52" spans="1:20" ht="48.75" customHeight="1">
      <c r="A52" s="123" t="s">
        <v>64</v>
      </c>
      <c r="B52" s="101" t="s">
        <v>65</v>
      </c>
      <c r="C52" s="101" t="s">
        <v>66</v>
      </c>
      <c r="D52" s="101" t="s">
        <v>67</v>
      </c>
      <c r="E52" s="65" t="s">
        <v>492</v>
      </c>
      <c r="F52" s="65" t="s">
        <v>493</v>
      </c>
      <c r="G52" s="65" t="s">
        <v>494</v>
      </c>
      <c r="H52" s="65"/>
      <c r="I52" s="65"/>
      <c r="J52" s="65"/>
      <c r="K52" s="65" t="s">
        <v>384</v>
      </c>
      <c r="L52" s="65"/>
      <c r="M52" s="135" t="s">
        <v>385</v>
      </c>
      <c r="N52" s="39">
        <v>203.43</v>
      </c>
      <c r="O52" s="39">
        <v>184.64</v>
      </c>
      <c r="P52" s="39">
        <v>107.4</v>
      </c>
      <c r="Q52" s="136">
        <f>ROUND(P52*1.044,1)</f>
        <v>112.1</v>
      </c>
      <c r="R52" s="39">
        <f>ROUND(Q52*1.038,1)</f>
        <v>116.4</v>
      </c>
      <c r="S52" s="39">
        <f>ROUND(R52*1.043,1)</f>
        <v>121.4</v>
      </c>
      <c r="T52" s="124"/>
    </row>
    <row r="53" spans="1:20" ht="54">
      <c r="A53" s="125"/>
      <c r="B53" s="103"/>
      <c r="C53" s="103"/>
      <c r="D53" s="103"/>
      <c r="E53" s="65" t="s">
        <v>424</v>
      </c>
      <c r="F53" s="65" t="s">
        <v>425</v>
      </c>
      <c r="G53" s="65" t="s">
        <v>426</v>
      </c>
      <c r="H53" s="65" t="s">
        <v>332</v>
      </c>
      <c r="I53" s="65"/>
      <c r="J53" s="65"/>
      <c r="K53" s="65"/>
      <c r="L53" s="65" t="s">
        <v>335</v>
      </c>
      <c r="M53" s="135"/>
      <c r="N53" s="50"/>
      <c r="O53" s="50"/>
      <c r="P53" s="50"/>
      <c r="Q53" s="66"/>
      <c r="R53" s="50"/>
      <c r="S53" s="50"/>
      <c r="T53" s="28"/>
    </row>
    <row r="54" spans="1:20" ht="67.5">
      <c r="A54" s="126"/>
      <c r="B54" s="102"/>
      <c r="C54" s="102"/>
      <c r="D54" s="102"/>
      <c r="E54" s="65" t="s">
        <v>409</v>
      </c>
      <c r="F54" s="65" t="s">
        <v>437</v>
      </c>
      <c r="G54" s="65" t="s">
        <v>411</v>
      </c>
      <c r="H54" s="65" t="s">
        <v>332</v>
      </c>
      <c r="I54" s="65"/>
      <c r="J54" s="65"/>
      <c r="K54" s="65" t="s">
        <v>383</v>
      </c>
      <c r="L54" s="65"/>
      <c r="M54" s="135" t="s">
        <v>354</v>
      </c>
      <c r="N54" s="52"/>
      <c r="O54" s="52"/>
      <c r="P54" s="52"/>
      <c r="Q54" s="137"/>
      <c r="R54" s="52"/>
      <c r="S54" s="52"/>
      <c r="T54" s="127"/>
    </row>
    <row r="55" spans="1:20" ht="96.75" customHeight="1">
      <c r="A55" s="123" t="s">
        <v>68</v>
      </c>
      <c r="B55" s="101" t="s">
        <v>69</v>
      </c>
      <c r="C55" s="101" t="s">
        <v>70</v>
      </c>
      <c r="D55" s="101" t="s">
        <v>67</v>
      </c>
      <c r="E55" s="65" t="s">
        <v>409</v>
      </c>
      <c r="F55" s="65" t="s">
        <v>437</v>
      </c>
      <c r="G55" s="65" t="s">
        <v>411</v>
      </c>
      <c r="H55" s="65" t="s">
        <v>432</v>
      </c>
      <c r="I55" s="65"/>
      <c r="J55" s="65" t="s">
        <v>433</v>
      </c>
      <c r="K55" s="65" t="s">
        <v>523</v>
      </c>
      <c r="L55" s="65" t="s">
        <v>335</v>
      </c>
      <c r="M55" s="135" t="s">
        <v>525</v>
      </c>
      <c r="N55" s="39">
        <v>1308.86</v>
      </c>
      <c r="O55" s="39">
        <v>1275.04</v>
      </c>
      <c r="P55" s="39">
        <v>1516.2</v>
      </c>
      <c r="Q55" s="136">
        <f>ROUND(P55*1.044,1)</f>
        <v>1582.9</v>
      </c>
      <c r="R55" s="39">
        <f>ROUND(Q55*1.038,1)</f>
        <v>1643.1</v>
      </c>
      <c r="S55" s="39">
        <f>ROUND(R55*1.043,1)</f>
        <v>1713.8</v>
      </c>
      <c r="T55" s="124"/>
    </row>
    <row r="56" spans="1:20" ht="148.5" customHeight="1">
      <c r="A56" s="126"/>
      <c r="B56" s="102"/>
      <c r="C56" s="102"/>
      <c r="D56" s="102"/>
      <c r="E56" s="65" t="s">
        <v>424</v>
      </c>
      <c r="F56" s="65" t="s">
        <v>425</v>
      </c>
      <c r="G56" s="65" t="s">
        <v>426</v>
      </c>
      <c r="H56" s="65" t="s">
        <v>462</v>
      </c>
      <c r="I56" s="65"/>
      <c r="J56" s="65" t="s">
        <v>463</v>
      </c>
      <c r="K56" s="106" t="s">
        <v>526</v>
      </c>
      <c r="L56" s="65"/>
      <c r="M56" s="138" t="s">
        <v>524</v>
      </c>
      <c r="N56" s="52"/>
      <c r="O56" s="52"/>
      <c r="P56" s="52"/>
      <c r="Q56" s="57"/>
      <c r="R56" s="52"/>
      <c r="S56" s="52"/>
      <c r="T56" s="127"/>
    </row>
    <row r="57" spans="1:20" ht="41.25" customHeight="1">
      <c r="A57" s="123" t="s">
        <v>71</v>
      </c>
      <c r="B57" s="101" t="s">
        <v>72</v>
      </c>
      <c r="C57" s="101" t="s">
        <v>73</v>
      </c>
      <c r="D57" s="101" t="s">
        <v>74</v>
      </c>
      <c r="E57" s="65" t="s">
        <v>409</v>
      </c>
      <c r="F57" s="65" t="s">
        <v>437</v>
      </c>
      <c r="G57" s="65" t="s">
        <v>411</v>
      </c>
      <c r="H57" s="65"/>
      <c r="I57" s="65"/>
      <c r="J57" s="65"/>
      <c r="K57" s="65"/>
      <c r="L57" s="65"/>
      <c r="M57" s="135"/>
      <c r="N57" s="148"/>
      <c r="O57" s="39"/>
      <c r="P57" s="144"/>
      <c r="Q57" s="56"/>
      <c r="R57" s="144"/>
      <c r="S57" s="39"/>
      <c r="T57" s="154"/>
    </row>
    <row r="58" spans="1:20" ht="32.25" customHeight="1">
      <c r="A58" s="125"/>
      <c r="B58" s="103"/>
      <c r="C58" s="103"/>
      <c r="D58" s="103"/>
      <c r="E58" s="65" t="s">
        <v>440</v>
      </c>
      <c r="F58" s="65"/>
      <c r="G58" s="65" t="s">
        <v>441</v>
      </c>
      <c r="H58" s="65"/>
      <c r="I58" s="65"/>
      <c r="J58" s="65"/>
      <c r="K58" s="65"/>
      <c r="L58" s="65"/>
      <c r="M58" s="135"/>
      <c r="N58" s="147"/>
      <c r="O58" s="50"/>
      <c r="P58" s="139"/>
      <c r="Q58" s="59"/>
      <c r="R58" s="139"/>
      <c r="S58" s="50"/>
      <c r="T58" s="146"/>
    </row>
    <row r="59" spans="1:20" ht="58.5" customHeight="1">
      <c r="A59" s="125"/>
      <c r="B59" s="103"/>
      <c r="C59" s="103"/>
      <c r="D59" s="103"/>
      <c r="E59" s="65" t="s">
        <v>424</v>
      </c>
      <c r="F59" s="65" t="s">
        <v>425</v>
      </c>
      <c r="G59" s="65" t="s">
        <v>426</v>
      </c>
      <c r="H59" s="65"/>
      <c r="I59" s="65"/>
      <c r="J59" s="65"/>
      <c r="K59" s="65"/>
      <c r="L59" s="65" t="s">
        <v>335</v>
      </c>
      <c r="M59" s="135"/>
      <c r="N59" s="147">
        <v>195.2</v>
      </c>
      <c r="O59" s="50">
        <v>112.18</v>
      </c>
      <c r="P59" s="139">
        <v>2543.7</v>
      </c>
      <c r="Q59" s="59">
        <f>ROUND(P59*1.044,1)</f>
        <v>2655.6</v>
      </c>
      <c r="R59" s="139">
        <f>ROUND(Q59*1.038,1)</f>
        <v>2756.5</v>
      </c>
      <c r="S59" s="50">
        <f>ROUND(R59*1.043,1)</f>
        <v>2875</v>
      </c>
      <c r="T59" s="146"/>
    </row>
    <row r="60" spans="1:20" ht="86.25" customHeight="1">
      <c r="A60" s="126"/>
      <c r="B60" s="102"/>
      <c r="C60" s="102"/>
      <c r="D60" s="102"/>
      <c r="E60" s="65" t="s">
        <v>495</v>
      </c>
      <c r="F60" s="65" t="s">
        <v>496</v>
      </c>
      <c r="G60" s="65" t="s">
        <v>497</v>
      </c>
      <c r="H60" s="65" t="s">
        <v>332</v>
      </c>
      <c r="I60" s="65"/>
      <c r="J60" s="65"/>
      <c r="K60" s="65" t="s">
        <v>353</v>
      </c>
      <c r="L60" s="65"/>
      <c r="M60" s="135" t="s">
        <v>354</v>
      </c>
      <c r="N60" s="149"/>
      <c r="O60" s="52"/>
      <c r="P60" s="150"/>
      <c r="Q60" s="151"/>
      <c r="R60" s="150"/>
      <c r="S60" s="52"/>
      <c r="T60" s="155"/>
    </row>
    <row r="61" spans="1:20" ht="46.5" customHeight="1" hidden="1">
      <c r="A61" s="123" t="s">
        <v>75</v>
      </c>
      <c r="B61" s="101" t="s">
        <v>76</v>
      </c>
      <c r="C61" s="101" t="s">
        <v>77</v>
      </c>
      <c r="D61" s="101" t="s">
        <v>67</v>
      </c>
      <c r="E61" s="65" t="s">
        <v>409</v>
      </c>
      <c r="F61" s="65" t="s">
        <v>437</v>
      </c>
      <c r="G61" s="65" t="s">
        <v>411</v>
      </c>
      <c r="H61" s="65"/>
      <c r="I61" s="65"/>
      <c r="J61" s="65"/>
      <c r="K61" s="65"/>
      <c r="L61" s="65"/>
      <c r="M61" s="65"/>
      <c r="N61" s="50"/>
      <c r="O61" s="50"/>
      <c r="P61" s="50"/>
      <c r="Q61" s="50"/>
      <c r="R61" s="50"/>
      <c r="S61" s="50"/>
      <c r="T61" s="28"/>
    </row>
    <row r="62" spans="1:20" ht="55.5" customHeight="1" hidden="1">
      <c r="A62" s="126"/>
      <c r="B62" s="102"/>
      <c r="C62" s="102"/>
      <c r="D62" s="102"/>
      <c r="E62" s="65" t="s">
        <v>424</v>
      </c>
      <c r="F62" s="65" t="s">
        <v>425</v>
      </c>
      <c r="G62" s="65" t="s">
        <v>426</v>
      </c>
      <c r="H62" s="65" t="s">
        <v>332</v>
      </c>
      <c r="I62" s="65"/>
      <c r="J62" s="65"/>
      <c r="K62" s="65"/>
      <c r="L62" s="65"/>
      <c r="M62" s="65"/>
      <c r="N62" s="52"/>
      <c r="O62" s="52"/>
      <c r="P62" s="52"/>
      <c r="Q62" s="54"/>
      <c r="R62" s="54"/>
      <c r="S62" s="54"/>
      <c r="T62" s="28"/>
    </row>
    <row r="63" spans="1:20" ht="40.5">
      <c r="A63" s="123" t="s">
        <v>78</v>
      </c>
      <c r="B63" s="101" t="s">
        <v>79</v>
      </c>
      <c r="C63" s="101" t="s">
        <v>80</v>
      </c>
      <c r="D63" s="101" t="s">
        <v>67</v>
      </c>
      <c r="E63" s="65" t="s">
        <v>409</v>
      </c>
      <c r="F63" s="65" t="s">
        <v>437</v>
      </c>
      <c r="G63" s="65" t="s">
        <v>411</v>
      </c>
      <c r="H63" s="65"/>
      <c r="I63" s="65"/>
      <c r="J63" s="65"/>
      <c r="K63" s="65"/>
      <c r="L63" s="65" t="s">
        <v>335</v>
      </c>
      <c r="M63" s="65"/>
      <c r="N63" s="39">
        <v>3</v>
      </c>
      <c r="O63" s="39">
        <v>3</v>
      </c>
      <c r="P63" s="39"/>
      <c r="Q63" s="58">
        <f>ROUND(P63*1.06,1)</f>
        <v>0</v>
      </c>
      <c r="R63" s="50">
        <f>ROUND(Q63*1.061,1)</f>
        <v>0</v>
      </c>
      <c r="S63" s="147"/>
      <c r="T63" s="124"/>
    </row>
    <row r="64" spans="1:20" ht="81" customHeight="1">
      <c r="A64" s="126"/>
      <c r="B64" s="102"/>
      <c r="C64" s="102"/>
      <c r="D64" s="102"/>
      <c r="E64" s="65" t="s">
        <v>424</v>
      </c>
      <c r="F64" s="65" t="s">
        <v>425</v>
      </c>
      <c r="G64" s="65" t="s">
        <v>426</v>
      </c>
      <c r="H64" s="65" t="s">
        <v>332</v>
      </c>
      <c r="I64" s="65"/>
      <c r="J64" s="65"/>
      <c r="K64" s="65" t="s">
        <v>353</v>
      </c>
      <c r="L64" s="65"/>
      <c r="M64" s="65" t="s">
        <v>354</v>
      </c>
      <c r="N64" s="50"/>
      <c r="O64" s="50"/>
      <c r="P64" s="50"/>
      <c r="Q64" s="50"/>
      <c r="R64" s="50"/>
      <c r="S64" s="147"/>
      <c r="T64" s="127"/>
    </row>
    <row r="65" spans="1:20" ht="114" customHeight="1">
      <c r="A65" s="123" t="s">
        <v>84</v>
      </c>
      <c r="B65" s="101" t="s">
        <v>85</v>
      </c>
      <c r="C65" s="101" t="s">
        <v>86</v>
      </c>
      <c r="D65" s="101" t="s">
        <v>43</v>
      </c>
      <c r="E65" s="65" t="s">
        <v>409</v>
      </c>
      <c r="F65" s="65" t="s">
        <v>437</v>
      </c>
      <c r="G65" s="65" t="s">
        <v>411</v>
      </c>
      <c r="H65" s="65" t="s">
        <v>471</v>
      </c>
      <c r="I65" s="65" t="s">
        <v>472</v>
      </c>
      <c r="J65" s="65" t="s">
        <v>473</v>
      </c>
      <c r="K65" s="106" t="s">
        <v>528</v>
      </c>
      <c r="L65" s="65"/>
      <c r="M65" s="138" t="s">
        <v>530</v>
      </c>
      <c r="N65" s="148"/>
      <c r="O65" s="39"/>
      <c r="P65" s="144"/>
      <c r="Q65" s="39"/>
      <c r="R65" s="144"/>
      <c r="S65" s="144"/>
      <c r="T65" s="154"/>
    </row>
    <row r="66" spans="1:20" ht="63" customHeight="1">
      <c r="A66" s="126"/>
      <c r="B66" s="102"/>
      <c r="C66" s="102"/>
      <c r="D66" s="102"/>
      <c r="E66" s="65" t="s">
        <v>424</v>
      </c>
      <c r="F66" s="65" t="s">
        <v>425</v>
      </c>
      <c r="G66" s="65" t="s">
        <v>426</v>
      </c>
      <c r="H66" s="65"/>
      <c r="I66" s="65"/>
      <c r="J66" s="65"/>
      <c r="K66" s="106" t="s">
        <v>527</v>
      </c>
      <c r="L66" s="65" t="s">
        <v>335</v>
      </c>
      <c r="M66" s="138" t="s">
        <v>529</v>
      </c>
      <c r="N66" s="149">
        <v>21.06</v>
      </c>
      <c r="O66" s="52">
        <v>21.06</v>
      </c>
      <c r="P66" s="150">
        <v>21.31</v>
      </c>
      <c r="Q66" s="57">
        <f>ROUND(P66*1.044,1)</f>
        <v>22.2</v>
      </c>
      <c r="R66" s="150">
        <f>ROUND(Q66*1.038,1)</f>
        <v>23</v>
      </c>
      <c r="S66" s="150">
        <f>ROUND(R66*1.043,1)</f>
        <v>24</v>
      </c>
      <c r="T66" s="155"/>
    </row>
    <row r="67" spans="1:20" ht="39" customHeight="1">
      <c r="A67" s="120" t="s">
        <v>96</v>
      </c>
      <c r="B67" s="65" t="s">
        <v>97</v>
      </c>
      <c r="C67" s="65" t="s">
        <v>98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52"/>
      <c r="O67" s="52"/>
      <c r="P67" s="52"/>
      <c r="Q67" s="57"/>
      <c r="R67" s="52"/>
      <c r="S67" s="52"/>
      <c r="T67" s="28"/>
    </row>
    <row r="68" spans="1:20" ht="40.5">
      <c r="A68" s="123" t="s">
        <v>321</v>
      </c>
      <c r="B68" s="101" t="s">
        <v>99</v>
      </c>
      <c r="C68" s="101" t="s">
        <v>100</v>
      </c>
      <c r="D68" s="101" t="s">
        <v>23</v>
      </c>
      <c r="E68" s="65" t="s">
        <v>409</v>
      </c>
      <c r="F68" s="65" t="s">
        <v>437</v>
      </c>
      <c r="G68" s="65" t="s">
        <v>411</v>
      </c>
      <c r="H68" s="65"/>
      <c r="I68" s="65"/>
      <c r="J68" s="65"/>
      <c r="K68" s="65" t="s">
        <v>388</v>
      </c>
      <c r="L68" s="65"/>
      <c r="M68" s="65" t="s">
        <v>390</v>
      </c>
      <c r="N68" s="39">
        <v>30.6</v>
      </c>
      <c r="O68" s="39">
        <v>21.1</v>
      </c>
      <c r="P68" s="39">
        <v>24</v>
      </c>
      <c r="Q68" s="66">
        <f>ROUND(P68*1.044,1)</f>
        <v>25.1</v>
      </c>
      <c r="R68" s="50">
        <f>ROUND(Q68*1.038,1)</f>
        <v>26.1</v>
      </c>
      <c r="S68" s="50">
        <f>ROUND(R68*1.043,1)</f>
        <v>27.2</v>
      </c>
      <c r="T68" s="28"/>
    </row>
    <row r="69" spans="1:20" ht="42.75" customHeight="1">
      <c r="A69" s="126"/>
      <c r="B69" s="102"/>
      <c r="C69" s="102"/>
      <c r="D69" s="102"/>
      <c r="E69" s="65" t="s">
        <v>419</v>
      </c>
      <c r="F69" s="65" t="s">
        <v>420</v>
      </c>
      <c r="G69" s="65" t="s">
        <v>421</v>
      </c>
      <c r="H69" s="65"/>
      <c r="I69" s="65"/>
      <c r="J69" s="65"/>
      <c r="K69" s="65" t="s">
        <v>403</v>
      </c>
      <c r="L69" s="65"/>
      <c r="M69" s="65" t="s">
        <v>404</v>
      </c>
      <c r="N69" s="50"/>
      <c r="O69" s="50"/>
      <c r="P69" s="50"/>
      <c r="Q69" s="66"/>
      <c r="R69" s="50"/>
      <c r="S69" s="50"/>
      <c r="T69" s="28"/>
    </row>
    <row r="70" spans="1:20" ht="129.75" customHeight="1">
      <c r="A70" s="123" t="s">
        <v>107</v>
      </c>
      <c r="B70" s="101" t="s">
        <v>108</v>
      </c>
      <c r="C70" s="101" t="s">
        <v>109</v>
      </c>
      <c r="D70" s="101" t="s">
        <v>0</v>
      </c>
      <c r="E70" s="65" t="s">
        <v>409</v>
      </c>
      <c r="F70" s="65" t="s">
        <v>427</v>
      </c>
      <c r="G70" s="65" t="s">
        <v>428</v>
      </c>
      <c r="H70" s="65"/>
      <c r="I70" s="65"/>
      <c r="J70" s="65"/>
      <c r="K70" s="65"/>
      <c r="L70" s="65" t="s">
        <v>335</v>
      </c>
      <c r="M70" s="135"/>
      <c r="N70" s="148"/>
      <c r="O70" s="39"/>
      <c r="P70" s="144"/>
      <c r="Q70" s="136"/>
      <c r="R70" s="144"/>
      <c r="S70" s="39"/>
      <c r="T70" s="124"/>
    </row>
    <row r="71" spans="1:20" ht="39.75" customHeight="1">
      <c r="A71" s="125"/>
      <c r="B71" s="103"/>
      <c r="C71" s="103"/>
      <c r="D71" s="104"/>
      <c r="E71" s="65"/>
      <c r="F71" s="65"/>
      <c r="G71" s="65"/>
      <c r="H71" s="65"/>
      <c r="I71" s="65"/>
      <c r="J71" s="65"/>
      <c r="K71" s="65"/>
      <c r="L71" s="65"/>
      <c r="M71" s="135"/>
      <c r="N71" s="147"/>
      <c r="O71" s="50"/>
      <c r="P71" s="139"/>
      <c r="Q71" s="66"/>
      <c r="R71" s="139"/>
      <c r="S71" s="50"/>
      <c r="T71" s="28"/>
    </row>
    <row r="72" spans="1:20" ht="54">
      <c r="A72" s="126"/>
      <c r="B72" s="102"/>
      <c r="C72" s="102"/>
      <c r="D72" s="105"/>
      <c r="E72" s="65" t="s">
        <v>424</v>
      </c>
      <c r="F72" s="65" t="s">
        <v>425</v>
      </c>
      <c r="G72" s="65" t="s">
        <v>426</v>
      </c>
      <c r="H72" s="65"/>
      <c r="I72" s="65"/>
      <c r="J72" s="65"/>
      <c r="K72" s="65" t="s">
        <v>356</v>
      </c>
      <c r="L72" s="65" t="s">
        <v>335</v>
      </c>
      <c r="M72" s="135" t="s">
        <v>357</v>
      </c>
      <c r="N72" s="149">
        <v>314.6</v>
      </c>
      <c r="O72" s="52">
        <v>314.51</v>
      </c>
      <c r="P72" s="150">
        <v>110</v>
      </c>
      <c r="Q72" s="137">
        <f>ROUND(P72*1.044,1)</f>
        <v>114.8</v>
      </c>
      <c r="R72" s="150">
        <f>ROUND(Q72*1.038,1)</f>
        <v>119.2</v>
      </c>
      <c r="S72" s="52">
        <f>ROUND(R72*1.043,1)</f>
        <v>124.3</v>
      </c>
      <c r="T72" s="127"/>
    </row>
    <row r="73" spans="1:20" ht="109.5" customHeight="1">
      <c r="A73" s="120" t="s">
        <v>322</v>
      </c>
      <c r="B73" s="65" t="s">
        <v>110</v>
      </c>
      <c r="C73" s="65" t="s">
        <v>111</v>
      </c>
      <c r="D73" s="65"/>
      <c r="E73" s="65" t="s">
        <v>498</v>
      </c>
      <c r="F73" s="65"/>
      <c r="G73" s="65" t="s">
        <v>499</v>
      </c>
      <c r="H73" s="65"/>
      <c r="I73" s="65"/>
      <c r="J73" s="65"/>
      <c r="K73" s="65"/>
      <c r="L73" s="65"/>
      <c r="M73" s="65"/>
      <c r="N73" s="52">
        <f>SUM(N74:N124)</f>
        <v>535.5</v>
      </c>
      <c r="O73" s="52">
        <f>SUM(O74:O124)</f>
        <v>535.5</v>
      </c>
      <c r="P73" s="52">
        <f>SUM(P74:P124)</f>
        <v>293.02</v>
      </c>
      <c r="Q73" s="55">
        <f>ROUND(P73*1.044,1)</f>
        <v>305.9</v>
      </c>
      <c r="R73" s="50">
        <f>ROUND(Q73*1.038,1)</f>
        <v>317.5</v>
      </c>
      <c r="S73" s="50">
        <f>ROUND(R73*1.043,1)</f>
        <v>331.2</v>
      </c>
      <c r="T73" s="152"/>
    </row>
    <row r="74" spans="1:20" ht="38.25" customHeight="1" hidden="1">
      <c r="A74" s="120" t="s">
        <v>112</v>
      </c>
      <c r="B74" s="65" t="s">
        <v>330</v>
      </c>
      <c r="C74" s="65" t="s">
        <v>113</v>
      </c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54"/>
      <c r="O74" s="54"/>
      <c r="P74" s="54"/>
      <c r="Q74" s="66"/>
      <c r="R74" s="50"/>
      <c r="S74" s="54"/>
      <c r="T74" s="28"/>
    </row>
    <row r="75" spans="1:20" ht="76.5" customHeight="1" hidden="1">
      <c r="A75" s="120" t="s">
        <v>114</v>
      </c>
      <c r="B75" s="65" t="s">
        <v>2</v>
      </c>
      <c r="C75" s="65" t="s">
        <v>115</v>
      </c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54"/>
      <c r="O75" s="54"/>
      <c r="P75" s="54"/>
      <c r="Q75" s="66"/>
      <c r="R75" s="54"/>
      <c r="S75" s="54"/>
      <c r="T75" s="28"/>
    </row>
    <row r="76" spans="1:20" ht="165.75" customHeight="1" hidden="1">
      <c r="A76" s="120" t="s">
        <v>116</v>
      </c>
      <c r="B76" s="65" t="s">
        <v>117</v>
      </c>
      <c r="C76" s="65" t="s">
        <v>118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54"/>
      <c r="O76" s="54"/>
      <c r="P76" s="54"/>
      <c r="Q76" s="66"/>
      <c r="R76" s="54"/>
      <c r="S76" s="54"/>
      <c r="T76" s="28"/>
    </row>
    <row r="77" spans="1:20" ht="153" customHeight="1" hidden="1">
      <c r="A77" s="120" t="s">
        <v>119</v>
      </c>
      <c r="B77" s="65" t="s">
        <v>120</v>
      </c>
      <c r="C77" s="65" t="s">
        <v>121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54"/>
      <c r="O77" s="54"/>
      <c r="P77" s="54"/>
      <c r="Q77" s="66"/>
      <c r="R77" s="54"/>
      <c r="S77" s="54"/>
      <c r="T77" s="28"/>
    </row>
    <row r="78" spans="1:20" ht="72" customHeight="1" hidden="1">
      <c r="A78" s="120" t="s">
        <v>122</v>
      </c>
      <c r="B78" s="65" t="s">
        <v>7</v>
      </c>
      <c r="C78" s="65" t="s">
        <v>123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54"/>
      <c r="O78" s="54"/>
      <c r="P78" s="54"/>
      <c r="Q78" s="66"/>
      <c r="R78" s="54"/>
      <c r="S78" s="54"/>
      <c r="T78" s="28"/>
    </row>
    <row r="79" spans="1:20" ht="76.5" customHeight="1" hidden="1">
      <c r="A79" s="120" t="s">
        <v>124</v>
      </c>
      <c r="B79" s="65" t="s">
        <v>8</v>
      </c>
      <c r="C79" s="65" t="s">
        <v>125</v>
      </c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54"/>
      <c r="O79" s="54"/>
      <c r="P79" s="54"/>
      <c r="Q79" s="66"/>
      <c r="R79" s="54"/>
      <c r="S79" s="54"/>
      <c r="T79" s="28"/>
    </row>
    <row r="80" spans="1:20" ht="89.25" customHeight="1" hidden="1">
      <c r="A80" s="120" t="s">
        <v>126</v>
      </c>
      <c r="B80" s="65" t="s">
        <v>127</v>
      </c>
      <c r="C80" s="65" t="s">
        <v>128</v>
      </c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54"/>
      <c r="O80" s="54"/>
      <c r="P80" s="54"/>
      <c r="Q80" s="66"/>
      <c r="R80" s="54"/>
      <c r="S80" s="54"/>
      <c r="T80" s="28"/>
    </row>
    <row r="81" spans="1:20" ht="38.25" customHeight="1" hidden="1">
      <c r="A81" s="120" t="s">
        <v>129</v>
      </c>
      <c r="B81" s="65" t="s">
        <v>14</v>
      </c>
      <c r="C81" s="65" t="s">
        <v>130</v>
      </c>
      <c r="D81" s="65" t="s">
        <v>131</v>
      </c>
      <c r="E81" s="65"/>
      <c r="F81" s="65"/>
      <c r="G81" s="65"/>
      <c r="H81" s="65"/>
      <c r="I81" s="65"/>
      <c r="J81" s="65"/>
      <c r="K81" s="65"/>
      <c r="L81" s="65"/>
      <c r="M81" s="65"/>
      <c r="N81" s="39"/>
      <c r="O81" s="39"/>
      <c r="P81" s="39"/>
      <c r="Q81" s="66"/>
      <c r="R81" s="50"/>
      <c r="S81" s="39"/>
      <c r="T81" s="28"/>
    </row>
    <row r="82" spans="1:20" ht="38.25" customHeight="1" hidden="1">
      <c r="A82" s="120" t="s">
        <v>132</v>
      </c>
      <c r="B82" s="65" t="s">
        <v>21</v>
      </c>
      <c r="C82" s="65" t="s">
        <v>133</v>
      </c>
      <c r="D82" s="65" t="s">
        <v>23</v>
      </c>
      <c r="E82" s="65"/>
      <c r="F82" s="65"/>
      <c r="G82" s="65"/>
      <c r="H82" s="65"/>
      <c r="I82" s="65"/>
      <c r="J82" s="65"/>
      <c r="K82" s="65"/>
      <c r="L82" s="65"/>
      <c r="M82" s="65"/>
      <c r="N82" s="39"/>
      <c r="O82" s="39"/>
      <c r="P82" s="39"/>
      <c r="Q82" s="66"/>
      <c r="R82" s="50"/>
      <c r="S82" s="39"/>
      <c r="T82" s="28"/>
    </row>
    <row r="83" spans="1:20" ht="27.75" customHeight="1">
      <c r="A83" s="123" t="s">
        <v>134</v>
      </c>
      <c r="B83" s="101" t="s">
        <v>389</v>
      </c>
      <c r="C83" s="101" t="s">
        <v>135</v>
      </c>
      <c r="D83" s="101" t="s">
        <v>136</v>
      </c>
      <c r="E83" s="65"/>
      <c r="F83" s="65"/>
      <c r="G83" s="65"/>
      <c r="H83" s="65"/>
      <c r="I83" s="65"/>
      <c r="J83" s="65"/>
      <c r="K83" s="65"/>
      <c r="L83" s="65"/>
      <c r="M83" s="65"/>
      <c r="N83" s="39"/>
      <c r="O83" s="39"/>
      <c r="P83" s="39"/>
      <c r="Q83" s="66"/>
      <c r="R83" s="39"/>
      <c r="S83" s="39"/>
      <c r="T83" s="28"/>
    </row>
    <row r="84" spans="1:20" ht="77.25" customHeight="1">
      <c r="A84" s="125"/>
      <c r="B84" s="103"/>
      <c r="C84" s="103"/>
      <c r="D84" s="103"/>
      <c r="E84" s="65" t="s">
        <v>409</v>
      </c>
      <c r="F84" s="65" t="s">
        <v>500</v>
      </c>
      <c r="G84" s="65" t="s">
        <v>411</v>
      </c>
      <c r="H84" s="65"/>
      <c r="I84" s="65"/>
      <c r="J84" s="65"/>
      <c r="K84" s="65"/>
      <c r="L84" s="65"/>
      <c r="M84" s="65"/>
      <c r="N84" s="50"/>
      <c r="O84" s="50"/>
      <c r="P84" s="50"/>
      <c r="Q84" s="66"/>
      <c r="R84" s="50"/>
      <c r="S84" s="50"/>
      <c r="T84" s="28"/>
    </row>
    <row r="85" spans="1:20" ht="95.25" customHeight="1">
      <c r="A85" s="126"/>
      <c r="B85" s="102"/>
      <c r="C85" s="102"/>
      <c r="D85" s="102"/>
      <c r="E85" s="65" t="s">
        <v>459</v>
      </c>
      <c r="F85" s="65" t="s">
        <v>460</v>
      </c>
      <c r="G85" s="65" t="s">
        <v>461</v>
      </c>
      <c r="H85" s="65"/>
      <c r="I85" s="65"/>
      <c r="J85" s="65"/>
      <c r="K85" s="65"/>
      <c r="L85" s="65"/>
      <c r="M85" s="65"/>
      <c r="N85" s="52">
        <v>535.5</v>
      </c>
      <c r="O85" s="52">
        <v>535.5</v>
      </c>
      <c r="P85" s="52">
        <v>293.02</v>
      </c>
      <c r="Q85" s="66">
        <v>293.02</v>
      </c>
      <c r="R85" s="50">
        <v>310.3</v>
      </c>
      <c r="S85" s="50">
        <f>ROUND(R85*1.0571,1)</f>
        <v>328</v>
      </c>
      <c r="T85" s="28"/>
    </row>
    <row r="86" spans="1:20" ht="1.5" customHeight="1" hidden="1">
      <c r="A86" s="120" t="s">
        <v>137</v>
      </c>
      <c r="B86" s="65" t="s">
        <v>29</v>
      </c>
      <c r="C86" s="65" t="s">
        <v>138</v>
      </c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54"/>
      <c r="O86" s="54"/>
      <c r="P86" s="54"/>
      <c r="Q86" s="66"/>
      <c r="R86" s="54"/>
      <c r="S86" s="54"/>
      <c r="T86" s="28"/>
    </row>
    <row r="87" spans="1:20" ht="48.75" customHeight="1" hidden="1">
      <c r="A87" s="120" t="s">
        <v>139</v>
      </c>
      <c r="B87" s="65" t="s">
        <v>33</v>
      </c>
      <c r="C87" s="65" t="s">
        <v>140</v>
      </c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54"/>
      <c r="O87" s="54"/>
      <c r="P87" s="54"/>
      <c r="Q87" s="66"/>
      <c r="R87" s="54"/>
      <c r="S87" s="54"/>
      <c r="T87" s="28"/>
    </row>
    <row r="88" spans="1:20" ht="58.5" customHeight="1" hidden="1">
      <c r="A88" s="120" t="s">
        <v>141</v>
      </c>
      <c r="B88" s="65" t="s">
        <v>36</v>
      </c>
      <c r="C88" s="65" t="s">
        <v>142</v>
      </c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54"/>
      <c r="O88" s="54"/>
      <c r="P88" s="54"/>
      <c r="Q88" s="66"/>
      <c r="R88" s="54"/>
      <c r="S88" s="54"/>
      <c r="T88" s="28"/>
    </row>
    <row r="89" spans="1:20" ht="35.25" customHeight="1" hidden="1">
      <c r="A89" s="120" t="s">
        <v>143</v>
      </c>
      <c r="B89" s="65" t="s">
        <v>38</v>
      </c>
      <c r="C89" s="65" t="s">
        <v>144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54"/>
      <c r="O89" s="54"/>
      <c r="P89" s="54"/>
      <c r="Q89" s="66"/>
      <c r="R89" s="54"/>
      <c r="S89" s="54"/>
      <c r="T89" s="28"/>
    </row>
    <row r="90" spans="1:20" ht="60" customHeight="1" hidden="1">
      <c r="A90" s="120" t="s">
        <v>145</v>
      </c>
      <c r="B90" s="65" t="s">
        <v>41</v>
      </c>
      <c r="C90" s="65" t="s">
        <v>146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54"/>
      <c r="O90" s="54"/>
      <c r="P90" s="54"/>
      <c r="Q90" s="66"/>
      <c r="R90" s="54"/>
      <c r="S90" s="54"/>
      <c r="T90" s="28"/>
    </row>
    <row r="91" spans="1:20" ht="3" customHeight="1" hidden="1">
      <c r="A91" s="120" t="s">
        <v>147</v>
      </c>
      <c r="B91" s="65" t="s">
        <v>46</v>
      </c>
      <c r="C91" s="65" t="s">
        <v>148</v>
      </c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54"/>
      <c r="O91" s="54"/>
      <c r="P91" s="54"/>
      <c r="Q91" s="66"/>
      <c r="R91" s="54"/>
      <c r="S91" s="54"/>
      <c r="T91" s="28"/>
    </row>
    <row r="92" spans="1:20" ht="46.5" customHeight="1" hidden="1">
      <c r="A92" s="120" t="s">
        <v>149</v>
      </c>
      <c r="B92" s="65" t="s">
        <v>50</v>
      </c>
      <c r="C92" s="65" t="s">
        <v>150</v>
      </c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54"/>
      <c r="O92" s="54"/>
      <c r="P92" s="54"/>
      <c r="Q92" s="66"/>
      <c r="R92" s="54"/>
      <c r="S92" s="54"/>
      <c r="T92" s="28"/>
    </row>
    <row r="93" spans="1:20" ht="56.25" customHeight="1" hidden="1">
      <c r="A93" s="120" t="s">
        <v>151</v>
      </c>
      <c r="B93" s="65" t="s">
        <v>52</v>
      </c>
      <c r="C93" s="65" t="s">
        <v>152</v>
      </c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54"/>
      <c r="O93" s="54"/>
      <c r="P93" s="54"/>
      <c r="Q93" s="66"/>
      <c r="R93" s="54"/>
      <c r="S93" s="54"/>
      <c r="T93" s="28"/>
    </row>
    <row r="94" spans="1:20" ht="41.25" customHeight="1" hidden="1">
      <c r="A94" s="120" t="s">
        <v>153</v>
      </c>
      <c r="B94" s="65" t="s">
        <v>55</v>
      </c>
      <c r="C94" s="65" t="s">
        <v>154</v>
      </c>
      <c r="D94" s="65" t="s">
        <v>155</v>
      </c>
      <c r="E94" s="65"/>
      <c r="F94" s="65"/>
      <c r="G94" s="65"/>
      <c r="H94" s="65"/>
      <c r="I94" s="65"/>
      <c r="J94" s="65"/>
      <c r="K94" s="65"/>
      <c r="L94" s="65"/>
      <c r="M94" s="65"/>
      <c r="N94" s="39"/>
      <c r="O94" s="39"/>
      <c r="P94" s="39"/>
      <c r="Q94" s="66"/>
      <c r="R94" s="50"/>
      <c r="S94" s="39"/>
      <c r="T94" s="28"/>
    </row>
    <row r="95" spans="1:20" ht="63.75" customHeight="1" hidden="1">
      <c r="A95" s="120" t="s">
        <v>156</v>
      </c>
      <c r="B95" s="65" t="s">
        <v>57</v>
      </c>
      <c r="C95" s="65" t="s">
        <v>157</v>
      </c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54"/>
      <c r="O95" s="54"/>
      <c r="P95" s="54"/>
      <c r="Q95" s="66"/>
      <c r="R95" s="54"/>
      <c r="S95" s="54"/>
      <c r="T95" s="28"/>
    </row>
    <row r="96" spans="1:20" ht="67.5" customHeight="1" hidden="1">
      <c r="A96" s="120" t="s">
        <v>158</v>
      </c>
      <c r="B96" s="65" t="s">
        <v>58</v>
      </c>
      <c r="C96" s="65" t="s">
        <v>159</v>
      </c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54"/>
      <c r="O96" s="54"/>
      <c r="P96" s="54"/>
      <c r="Q96" s="66"/>
      <c r="R96" s="50">
        <f>Q96*1.0691</f>
        <v>0</v>
      </c>
      <c r="S96" s="50">
        <f>R96*1.061</f>
        <v>0</v>
      </c>
      <c r="T96" s="28"/>
    </row>
    <row r="97" spans="1:20" ht="91.5" customHeight="1" hidden="1">
      <c r="A97" s="120" t="s">
        <v>160</v>
      </c>
      <c r="B97" s="65" t="s">
        <v>60</v>
      </c>
      <c r="C97" s="65" t="s">
        <v>161</v>
      </c>
      <c r="D97" s="65" t="s">
        <v>162</v>
      </c>
      <c r="E97" s="65"/>
      <c r="F97" s="65"/>
      <c r="G97" s="65"/>
      <c r="H97" s="65"/>
      <c r="I97" s="65"/>
      <c r="J97" s="65"/>
      <c r="K97" s="65"/>
      <c r="L97" s="65"/>
      <c r="M97" s="65"/>
      <c r="N97" s="39"/>
      <c r="O97" s="39"/>
      <c r="P97" s="39"/>
      <c r="Q97" s="66"/>
      <c r="R97" s="50">
        <f>Q97*1.0691</f>
        <v>0</v>
      </c>
      <c r="S97" s="50">
        <f>R97*1.061</f>
        <v>0</v>
      </c>
      <c r="T97" s="28"/>
    </row>
    <row r="98" spans="1:20" ht="106.5" customHeight="1" hidden="1">
      <c r="A98" s="120" t="s">
        <v>163</v>
      </c>
      <c r="B98" s="65" t="s">
        <v>164</v>
      </c>
      <c r="C98" s="65" t="s">
        <v>165</v>
      </c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54"/>
      <c r="O98" s="54"/>
      <c r="P98" s="54"/>
      <c r="Q98" s="66"/>
      <c r="R98" s="54"/>
      <c r="S98" s="54"/>
      <c r="T98" s="28"/>
    </row>
    <row r="99" spans="1:20" ht="46.5" customHeight="1" hidden="1">
      <c r="A99" s="120" t="s">
        <v>166</v>
      </c>
      <c r="B99" s="65" t="s">
        <v>167</v>
      </c>
      <c r="C99" s="65" t="s">
        <v>168</v>
      </c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54"/>
      <c r="O99" s="54"/>
      <c r="P99" s="54"/>
      <c r="Q99" s="66"/>
      <c r="R99" s="54"/>
      <c r="S99" s="54"/>
      <c r="T99" s="28"/>
    </row>
    <row r="100" spans="1:20" ht="3.75" customHeight="1" hidden="1">
      <c r="A100" s="120" t="s">
        <v>169</v>
      </c>
      <c r="B100" s="65" t="s">
        <v>63</v>
      </c>
      <c r="C100" s="65" t="s">
        <v>170</v>
      </c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54"/>
      <c r="O100" s="54"/>
      <c r="P100" s="54"/>
      <c r="Q100" s="66"/>
      <c r="R100" s="54"/>
      <c r="S100" s="54"/>
      <c r="T100" s="28"/>
    </row>
    <row r="101" spans="1:20" ht="65.25" customHeight="1" hidden="1">
      <c r="A101" s="120" t="s">
        <v>171</v>
      </c>
      <c r="B101" s="65" t="s">
        <v>65</v>
      </c>
      <c r="C101" s="65" t="s">
        <v>172</v>
      </c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54"/>
      <c r="O101" s="54"/>
      <c r="P101" s="54"/>
      <c r="Q101" s="66"/>
      <c r="R101" s="54"/>
      <c r="S101" s="54"/>
      <c r="T101" s="28"/>
    </row>
    <row r="102" spans="1:20" ht="57.75" customHeight="1" hidden="1">
      <c r="A102" s="120" t="s">
        <v>173</v>
      </c>
      <c r="B102" s="65" t="s">
        <v>69</v>
      </c>
      <c r="C102" s="65" t="s">
        <v>174</v>
      </c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54"/>
      <c r="O102" s="54"/>
      <c r="P102" s="54"/>
      <c r="Q102" s="66"/>
      <c r="R102" s="54"/>
      <c r="S102" s="54"/>
      <c r="T102" s="28"/>
    </row>
    <row r="103" spans="1:20" ht="54" customHeight="1" hidden="1">
      <c r="A103" s="120" t="s">
        <v>175</v>
      </c>
      <c r="B103" s="65" t="s">
        <v>176</v>
      </c>
      <c r="C103" s="65" t="s">
        <v>177</v>
      </c>
      <c r="D103" s="65" t="s">
        <v>136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39"/>
      <c r="O103" s="39"/>
      <c r="P103" s="39"/>
      <c r="Q103" s="66"/>
      <c r="R103" s="50">
        <f>Q103*1.0691</f>
        <v>0</v>
      </c>
      <c r="S103" s="50">
        <f>R103*1.061</f>
        <v>0</v>
      </c>
      <c r="T103" s="28"/>
    </row>
    <row r="104" spans="1:20" ht="43.5" customHeight="1" hidden="1">
      <c r="A104" s="120" t="s">
        <v>178</v>
      </c>
      <c r="B104" s="65" t="s">
        <v>179</v>
      </c>
      <c r="C104" s="65" t="s">
        <v>180</v>
      </c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54"/>
      <c r="O104" s="54"/>
      <c r="P104" s="54"/>
      <c r="Q104" s="66"/>
      <c r="R104" s="54"/>
      <c r="S104" s="54"/>
      <c r="T104" s="28"/>
    </row>
    <row r="105" spans="1:20" ht="37.5" customHeight="1" hidden="1">
      <c r="A105" s="120" t="s">
        <v>181</v>
      </c>
      <c r="B105" s="65" t="s">
        <v>79</v>
      </c>
      <c r="C105" s="65" t="s">
        <v>182</v>
      </c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54"/>
      <c r="O105" s="54"/>
      <c r="P105" s="54"/>
      <c r="Q105" s="66"/>
      <c r="R105" s="54"/>
      <c r="S105" s="54"/>
      <c r="T105" s="28"/>
    </row>
    <row r="106" spans="1:20" ht="39.75" customHeight="1" hidden="1">
      <c r="A106" s="120" t="s">
        <v>183</v>
      </c>
      <c r="B106" s="65" t="s">
        <v>82</v>
      </c>
      <c r="C106" s="65" t="s">
        <v>184</v>
      </c>
      <c r="D106" s="65" t="s">
        <v>136</v>
      </c>
      <c r="E106" s="65"/>
      <c r="F106" s="65"/>
      <c r="G106" s="65"/>
      <c r="H106" s="65"/>
      <c r="I106" s="65"/>
      <c r="J106" s="65"/>
      <c r="K106" s="65"/>
      <c r="L106" s="65"/>
      <c r="M106" s="65"/>
      <c r="N106" s="39"/>
      <c r="O106" s="39"/>
      <c r="P106" s="39"/>
      <c r="Q106" s="66"/>
      <c r="R106" s="50">
        <f>Q106*1.0691</f>
        <v>0</v>
      </c>
      <c r="S106" s="50">
        <f>R106*1.061</f>
        <v>0</v>
      </c>
      <c r="T106" s="28"/>
    </row>
    <row r="107" spans="1:20" ht="37.5" customHeight="1" hidden="1">
      <c r="A107" s="120" t="s">
        <v>185</v>
      </c>
      <c r="B107" s="65" t="s">
        <v>85</v>
      </c>
      <c r="C107" s="65" t="s">
        <v>186</v>
      </c>
      <c r="D107" s="65" t="s">
        <v>43</v>
      </c>
      <c r="E107" s="65"/>
      <c r="F107" s="65"/>
      <c r="G107" s="65"/>
      <c r="H107" s="65"/>
      <c r="I107" s="65"/>
      <c r="J107" s="65"/>
      <c r="K107" s="65"/>
      <c r="L107" s="65"/>
      <c r="M107" s="65"/>
      <c r="N107" s="39"/>
      <c r="O107" s="39"/>
      <c r="P107" s="39"/>
      <c r="Q107" s="66"/>
      <c r="R107" s="50">
        <f>Q107*1.0691</f>
        <v>0</v>
      </c>
      <c r="S107" s="50">
        <f>R107*1.061</f>
        <v>0</v>
      </c>
      <c r="T107" s="28"/>
    </row>
    <row r="108" spans="1:20" ht="31.5" customHeight="1" hidden="1">
      <c r="A108" s="120" t="s">
        <v>187</v>
      </c>
      <c r="B108" s="65" t="s">
        <v>87</v>
      </c>
      <c r="C108" s="65" t="s">
        <v>188</v>
      </c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54"/>
      <c r="O108" s="54"/>
      <c r="P108" s="54"/>
      <c r="Q108" s="66"/>
      <c r="R108" s="54"/>
      <c r="S108" s="54"/>
      <c r="T108" s="28"/>
    </row>
    <row r="109" spans="1:20" ht="42.75" customHeight="1" hidden="1">
      <c r="A109" s="120" t="s">
        <v>189</v>
      </c>
      <c r="B109" s="65" t="s">
        <v>88</v>
      </c>
      <c r="C109" s="65" t="s">
        <v>190</v>
      </c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54"/>
      <c r="O109" s="54"/>
      <c r="P109" s="54"/>
      <c r="Q109" s="66"/>
      <c r="R109" s="54"/>
      <c r="S109" s="54"/>
      <c r="T109" s="28"/>
    </row>
    <row r="110" spans="1:20" ht="41.25" customHeight="1" hidden="1">
      <c r="A110" s="120" t="s">
        <v>191</v>
      </c>
      <c r="B110" s="65" t="s">
        <v>89</v>
      </c>
      <c r="C110" s="65" t="s">
        <v>192</v>
      </c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54"/>
      <c r="O110" s="54"/>
      <c r="P110" s="54"/>
      <c r="Q110" s="66"/>
      <c r="R110" s="54"/>
      <c r="S110" s="54"/>
      <c r="T110" s="28"/>
    </row>
    <row r="111" spans="1:20" ht="45" customHeight="1" hidden="1">
      <c r="A111" s="120" t="s">
        <v>193</v>
      </c>
      <c r="B111" s="65" t="s">
        <v>194</v>
      </c>
      <c r="C111" s="65" t="s">
        <v>195</v>
      </c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54"/>
      <c r="O111" s="54"/>
      <c r="P111" s="54"/>
      <c r="Q111" s="66"/>
      <c r="R111" s="54"/>
      <c r="S111" s="54"/>
      <c r="T111" s="28"/>
    </row>
    <row r="112" spans="1:20" ht="33.75" customHeight="1" hidden="1">
      <c r="A112" s="120" t="s">
        <v>196</v>
      </c>
      <c r="B112" s="65" t="s">
        <v>197</v>
      </c>
      <c r="C112" s="65" t="s">
        <v>198</v>
      </c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54"/>
      <c r="O112" s="54"/>
      <c r="P112" s="54"/>
      <c r="Q112" s="66"/>
      <c r="R112" s="54"/>
      <c r="S112" s="54"/>
      <c r="T112" s="28"/>
    </row>
    <row r="113" spans="1:20" ht="43.5" customHeight="1" hidden="1">
      <c r="A113" s="120" t="s">
        <v>199</v>
      </c>
      <c r="B113" s="65" t="s">
        <v>90</v>
      </c>
      <c r="C113" s="65" t="s">
        <v>200</v>
      </c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54"/>
      <c r="O113" s="54"/>
      <c r="P113" s="54"/>
      <c r="Q113" s="66"/>
      <c r="R113" s="54"/>
      <c r="S113" s="54"/>
      <c r="T113" s="28"/>
    </row>
    <row r="114" spans="1:20" ht="28.5" customHeight="1" hidden="1">
      <c r="A114" s="120" t="s">
        <v>201</v>
      </c>
      <c r="B114" s="65" t="s">
        <v>91</v>
      </c>
      <c r="C114" s="65" t="s">
        <v>202</v>
      </c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54"/>
      <c r="O114" s="54"/>
      <c r="P114" s="54"/>
      <c r="Q114" s="66"/>
      <c r="R114" s="54"/>
      <c r="S114" s="54"/>
      <c r="T114" s="28"/>
    </row>
    <row r="115" spans="1:20" ht="48.75" customHeight="1" hidden="1">
      <c r="A115" s="120" t="s">
        <v>203</v>
      </c>
      <c r="B115" s="65" t="s">
        <v>204</v>
      </c>
      <c r="C115" s="65" t="s">
        <v>205</v>
      </c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54"/>
      <c r="O115" s="54"/>
      <c r="P115" s="54"/>
      <c r="Q115" s="66"/>
      <c r="R115" s="54"/>
      <c r="S115" s="54"/>
      <c r="T115" s="28"/>
    </row>
    <row r="116" spans="1:20" ht="73.5" customHeight="1" hidden="1">
      <c r="A116" s="120" t="s">
        <v>206</v>
      </c>
      <c r="B116" s="65" t="s">
        <v>92</v>
      </c>
      <c r="C116" s="65" t="s">
        <v>207</v>
      </c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54"/>
      <c r="O116" s="54"/>
      <c r="P116" s="54"/>
      <c r="Q116" s="66"/>
      <c r="R116" s="54"/>
      <c r="S116" s="54"/>
      <c r="T116" s="28"/>
    </row>
    <row r="117" spans="1:20" ht="88.5" customHeight="1" hidden="1">
      <c r="A117" s="120" t="s">
        <v>208</v>
      </c>
      <c r="B117" s="65" t="s">
        <v>93</v>
      </c>
      <c r="C117" s="65" t="s">
        <v>209</v>
      </c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54"/>
      <c r="O117" s="54"/>
      <c r="P117" s="54"/>
      <c r="Q117" s="66"/>
      <c r="R117" s="54"/>
      <c r="S117" s="54"/>
      <c r="T117" s="28"/>
    </row>
    <row r="118" spans="1:20" ht="20.25" customHeight="1" hidden="1">
      <c r="A118" s="120" t="s">
        <v>210</v>
      </c>
      <c r="B118" s="65" t="s">
        <v>211</v>
      </c>
      <c r="C118" s="65" t="s">
        <v>212</v>
      </c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54"/>
      <c r="O118" s="54"/>
      <c r="P118" s="54"/>
      <c r="Q118" s="66"/>
      <c r="R118" s="54"/>
      <c r="S118" s="54"/>
      <c r="T118" s="28"/>
    </row>
    <row r="119" spans="1:20" ht="2.25" customHeight="1" hidden="1">
      <c r="A119" s="120" t="s">
        <v>213</v>
      </c>
      <c r="B119" s="65" t="s">
        <v>94</v>
      </c>
      <c r="C119" s="65" t="s">
        <v>214</v>
      </c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54"/>
      <c r="O119" s="54"/>
      <c r="P119" s="54"/>
      <c r="Q119" s="66"/>
      <c r="R119" s="54"/>
      <c r="S119" s="54"/>
      <c r="T119" s="28"/>
    </row>
    <row r="120" spans="1:20" ht="43.5" customHeight="1" hidden="1">
      <c r="A120" s="120" t="s">
        <v>215</v>
      </c>
      <c r="B120" s="65" t="s">
        <v>95</v>
      </c>
      <c r="C120" s="65" t="s">
        <v>216</v>
      </c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54"/>
      <c r="O120" s="54"/>
      <c r="P120" s="54"/>
      <c r="Q120" s="66"/>
      <c r="R120" s="54"/>
      <c r="S120" s="54"/>
      <c r="T120" s="28"/>
    </row>
    <row r="121" spans="1:20" ht="28.5" customHeight="1" hidden="1">
      <c r="A121" s="120" t="s">
        <v>217</v>
      </c>
      <c r="B121" s="65" t="s">
        <v>97</v>
      </c>
      <c r="C121" s="65" t="s">
        <v>218</v>
      </c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54"/>
      <c r="O121" s="54"/>
      <c r="P121" s="54"/>
      <c r="Q121" s="66"/>
      <c r="R121" s="54"/>
      <c r="S121" s="54"/>
      <c r="T121" s="28"/>
    </row>
    <row r="122" spans="1:20" ht="20.25" customHeight="1" hidden="1">
      <c r="A122" s="120" t="s">
        <v>219</v>
      </c>
      <c r="B122" s="65" t="s">
        <v>102</v>
      </c>
      <c r="C122" s="65" t="s">
        <v>220</v>
      </c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54"/>
      <c r="O122" s="54"/>
      <c r="P122" s="54"/>
      <c r="Q122" s="66"/>
      <c r="R122" s="54"/>
      <c r="S122" s="54"/>
      <c r="T122" s="28"/>
    </row>
    <row r="123" spans="1:20" ht="45.75" customHeight="1" hidden="1">
      <c r="A123" s="120" t="s">
        <v>221</v>
      </c>
      <c r="B123" s="65" t="s">
        <v>105</v>
      </c>
      <c r="C123" s="65" t="s">
        <v>222</v>
      </c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54"/>
      <c r="O123" s="54"/>
      <c r="P123" s="54"/>
      <c r="Q123" s="55"/>
      <c r="R123" s="54"/>
      <c r="S123" s="54"/>
      <c r="T123" s="28"/>
    </row>
    <row r="124" spans="1:20" ht="1.5" customHeight="1" hidden="1">
      <c r="A124" s="120" t="s">
        <v>223</v>
      </c>
      <c r="B124" s="65" t="s">
        <v>224</v>
      </c>
      <c r="C124" s="65" t="s">
        <v>225</v>
      </c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54"/>
      <c r="O124" s="54"/>
      <c r="P124" s="54"/>
      <c r="Q124" s="55"/>
      <c r="R124" s="54"/>
      <c r="S124" s="54"/>
      <c r="T124" s="28"/>
    </row>
    <row r="125" spans="1:20" ht="81">
      <c r="A125" s="120" t="s">
        <v>323</v>
      </c>
      <c r="B125" s="65" t="s">
        <v>226</v>
      </c>
      <c r="C125" s="65" t="s">
        <v>227</v>
      </c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39">
        <f>N126+N136</f>
        <v>200.72</v>
      </c>
      <c r="O125" s="39">
        <f>O126+O136</f>
        <v>200.72</v>
      </c>
      <c r="P125" s="39">
        <f>P126+P136</f>
        <v>205.73</v>
      </c>
      <c r="Q125" s="39">
        <f>Q126+Q136</f>
        <v>201.3</v>
      </c>
      <c r="R125" s="39">
        <f>R126+R136</f>
        <v>213.5</v>
      </c>
      <c r="S125" s="39">
        <f>S126+S136</f>
        <v>225.6</v>
      </c>
      <c r="T125" s="28"/>
    </row>
    <row r="126" spans="1:20" ht="80.25" customHeight="1">
      <c r="A126" s="123" t="s">
        <v>228</v>
      </c>
      <c r="B126" s="101" t="s">
        <v>229</v>
      </c>
      <c r="C126" s="101" t="s">
        <v>230</v>
      </c>
      <c r="D126" s="101" t="s">
        <v>231</v>
      </c>
      <c r="E126" s="65" t="s">
        <v>409</v>
      </c>
      <c r="F126" s="65" t="s">
        <v>478</v>
      </c>
      <c r="G126" s="65" t="s">
        <v>428</v>
      </c>
      <c r="H126" s="65" t="s">
        <v>501</v>
      </c>
      <c r="I126" s="65" t="s">
        <v>502</v>
      </c>
      <c r="J126" s="65" t="s">
        <v>503</v>
      </c>
      <c r="K126" s="65" t="s">
        <v>343</v>
      </c>
      <c r="L126" s="65"/>
      <c r="M126" s="135" t="s">
        <v>362</v>
      </c>
      <c r="N126" s="39">
        <v>199.72</v>
      </c>
      <c r="O126" s="39">
        <v>199.72</v>
      </c>
      <c r="P126" s="39">
        <v>204.73</v>
      </c>
      <c r="Q126" s="136">
        <v>200.3</v>
      </c>
      <c r="R126" s="39">
        <f>ROUND(Q126*1.061,1)</f>
        <v>212.5</v>
      </c>
      <c r="S126" s="39">
        <f>ROUND(R126*1.057,1)</f>
        <v>224.6</v>
      </c>
      <c r="T126" s="124"/>
    </row>
    <row r="127" spans="1:20" ht="40.5">
      <c r="A127" s="125"/>
      <c r="B127" s="103"/>
      <c r="C127" s="103"/>
      <c r="D127" s="103"/>
      <c r="E127" s="65" t="s">
        <v>504</v>
      </c>
      <c r="F127" s="65" t="s">
        <v>437</v>
      </c>
      <c r="G127" s="65" t="s">
        <v>505</v>
      </c>
      <c r="H127" s="65"/>
      <c r="I127" s="65"/>
      <c r="J127" s="65"/>
      <c r="K127" s="65" t="s">
        <v>407</v>
      </c>
      <c r="L127" s="65"/>
      <c r="M127" s="135" t="s">
        <v>390</v>
      </c>
      <c r="N127" s="50"/>
      <c r="O127" s="50"/>
      <c r="P127" s="50"/>
      <c r="Q127" s="50"/>
      <c r="R127" s="50"/>
      <c r="S127" s="50"/>
      <c r="T127" s="28"/>
    </row>
    <row r="128" spans="1:20" ht="67.5">
      <c r="A128" s="126"/>
      <c r="B128" s="102"/>
      <c r="C128" s="102"/>
      <c r="D128" s="102"/>
      <c r="E128" s="65" t="s">
        <v>506</v>
      </c>
      <c r="F128" s="65" t="s">
        <v>507</v>
      </c>
      <c r="G128" s="65" t="s">
        <v>508</v>
      </c>
      <c r="H128" s="65"/>
      <c r="I128" s="65"/>
      <c r="J128" s="65"/>
      <c r="K128" s="65" t="s">
        <v>408</v>
      </c>
      <c r="L128" s="65"/>
      <c r="M128" s="135" t="s">
        <v>404</v>
      </c>
      <c r="N128" s="52"/>
      <c r="O128" s="52"/>
      <c r="P128" s="52"/>
      <c r="Q128" s="52"/>
      <c r="R128" s="52"/>
      <c r="S128" s="52"/>
      <c r="T128" s="127"/>
    </row>
    <row r="129" spans="1:20" ht="0.75" customHeight="1" hidden="1">
      <c r="A129" s="120" t="s">
        <v>232</v>
      </c>
      <c r="B129" s="65" t="s">
        <v>233</v>
      </c>
      <c r="C129" s="65" t="s">
        <v>234</v>
      </c>
      <c r="D129" s="65"/>
      <c r="E129" s="65"/>
      <c r="F129" s="65"/>
      <c r="G129" s="65"/>
      <c r="H129" s="65"/>
      <c r="I129" s="65"/>
      <c r="J129" s="65"/>
      <c r="K129" s="65"/>
      <c r="L129" s="65" t="s">
        <v>335</v>
      </c>
      <c r="M129" s="65"/>
      <c r="N129" s="52"/>
      <c r="O129" s="52"/>
      <c r="P129" s="52"/>
      <c r="Q129" s="52"/>
      <c r="R129" s="52"/>
      <c r="S129" s="52"/>
      <c r="T129" s="28"/>
    </row>
    <row r="130" spans="1:20" ht="20.25" customHeight="1" hidden="1">
      <c r="A130" s="120" t="s">
        <v>235</v>
      </c>
      <c r="B130" s="65" t="s">
        <v>236</v>
      </c>
      <c r="C130" s="65" t="s">
        <v>237</v>
      </c>
      <c r="D130" s="65" t="s">
        <v>136</v>
      </c>
      <c r="E130" s="65"/>
      <c r="F130" s="65"/>
      <c r="G130" s="65"/>
      <c r="H130" s="65"/>
      <c r="I130" s="65"/>
      <c r="J130" s="65"/>
      <c r="K130" s="65"/>
      <c r="L130" s="65"/>
      <c r="M130" s="65"/>
      <c r="N130" s="39"/>
      <c r="O130" s="39"/>
      <c r="P130" s="39"/>
      <c r="Q130" s="39"/>
      <c r="R130" s="39"/>
      <c r="S130" s="39"/>
      <c r="T130" s="28"/>
    </row>
    <row r="131" spans="1:20" ht="13.5" customHeight="1" hidden="1">
      <c r="A131" s="120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50"/>
      <c r="O131" s="50"/>
      <c r="P131" s="50"/>
      <c r="Q131" s="50"/>
      <c r="R131" s="50"/>
      <c r="S131" s="50"/>
      <c r="T131" s="28"/>
    </row>
    <row r="132" spans="1:20" ht="12.75" customHeight="1" hidden="1">
      <c r="A132" s="120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50"/>
      <c r="O132" s="50"/>
      <c r="P132" s="50"/>
      <c r="Q132" s="50"/>
      <c r="R132" s="50"/>
      <c r="S132" s="50"/>
      <c r="T132" s="28"/>
    </row>
    <row r="133" spans="1:20" ht="18.75" customHeight="1" hidden="1">
      <c r="A133" s="120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52"/>
      <c r="O133" s="52"/>
      <c r="P133" s="52"/>
      <c r="Q133" s="52"/>
      <c r="R133" s="52"/>
      <c r="S133" s="52"/>
      <c r="T133" s="28"/>
    </row>
    <row r="134" spans="1:20" ht="0.75" customHeight="1" hidden="1">
      <c r="A134" s="120" t="s">
        <v>238</v>
      </c>
      <c r="B134" s="65" t="s">
        <v>239</v>
      </c>
      <c r="C134" s="65" t="s">
        <v>240</v>
      </c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54"/>
      <c r="O134" s="54"/>
      <c r="P134" s="54"/>
      <c r="Q134" s="54"/>
      <c r="R134" s="54"/>
      <c r="S134" s="54"/>
      <c r="T134" s="28"/>
    </row>
    <row r="135" spans="1:20" ht="15.75" customHeight="1" hidden="1">
      <c r="A135" s="120" t="s">
        <v>241</v>
      </c>
      <c r="B135" s="65" t="s">
        <v>242</v>
      </c>
      <c r="C135" s="65" t="s">
        <v>243</v>
      </c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39"/>
      <c r="O135" s="39"/>
      <c r="P135" s="39"/>
      <c r="Q135" s="39"/>
      <c r="R135" s="39"/>
      <c r="S135" s="39"/>
      <c r="T135" s="28"/>
    </row>
    <row r="136" spans="1:20" ht="29.25" customHeight="1">
      <c r="A136" s="123" t="s">
        <v>244</v>
      </c>
      <c r="B136" s="101" t="s">
        <v>245</v>
      </c>
      <c r="C136" s="101" t="s">
        <v>396</v>
      </c>
      <c r="D136" s="101" t="s">
        <v>136</v>
      </c>
      <c r="E136" s="65"/>
      <c r="F136" s="65"/>
      <c r="G136" s="65"/>
      <c r="H136" s="65"/>
      <c r="I136" s="65"/>
      <c r="J136" s="65"/>
      <c r="K136" s="65"/>
      <c r="L136" s="65"/>
      <c r="M136" s="135"/>
      <c r="N136" s="39">
        <v>1</v>
      </c>
      <c r="O136" s="39">
        <v>1</v>
      </c>
      <c r="P136" s="39">
        <v>1</v>
      </c>
      <c r="Q136" s="61">
        <v>1</v>
      </c>
      <c r="R136" s="39">
        <v>1</v>
      </c>
      <c r="S136" s="39">
        <v>1</v>
      </c>
      <c r="T136" s="124"/>
    </row>
    <row r="137" spans="1:20" ht="36.75" customHeight="1">
      <c r="A137" s="125"/>
      <c r="B137" s="103"/>
      <c r="C137" s="103"/>
      <c r="D137" s="103"/>
      <c r="E137" s="65"/>
      <c r="F137" s="65"/>
      <c r="G137" s="65"/>
      <c r="H137" s="65"/>
      <c r="I137" s="65"/>
      <c r="J137" s="65"/>
      <c r="K137" s="65"/>
      <c r="L137" s="65" t="s">
        <v>335</v>
      </c>
      <c r="M137" s="135"/>
      <c r="N137" s="50"/>
      <c r="O137" s="50"/>
      <c r="P137" s="50"/>
      <c r="Q137" s="50"/>
      <c r="R137" s="50"/>
      <c r="S137" s="50"/>
      <c r="T137" s="28"/>
    </row>
    <row r="138" spans="1:20" ht="94.5">
      <c r="A138" s="125"/>
      <c r="B138" s="103"/>
      <c r="C138" s="103"/>
      <c r="D138" s="103"/>
      <c r="E138" s="65" t="s">
        <v>409</v>
      </c>
      <c r="F138" s="65" t="s">
        <v>478</v>
      </c>
      <c r="G138" s="65" t="s">
        <v>428</v>
      </c>
      <c r="H138" s="65" t="s">
        <v>509</v>
      </c>
      <c r="I138" s="65" t="s">
        <v>443</v>
      </c>
      <c r="J138" s="65" t="s">
        <v>428</v>
      </c>
      <c r="K138" s="65"/>
      <c r="L138" s="65"/>
      <c r="M138" s="135"/>
      <c r="N138" s="50"/>
      <c r="O138" s="50"/>
      <c r="P138" s="50"/>
      <c r="Q138" s="50"/>
      <c r="R138" s="50"/>
      <c r="S138" s="50"/>
      <c r="T138" s="28"/>
    </row>
    <row r="139" spans="1:20" ht="81">
      <c r="A139" s="126"/>
      <c r="B139" s="102"/>
      <c r="C139" s="102"/>
      <c r="D139" s="102"/>
      <c r="E139" s="65" t="s">
        <v>510</v>
      </c>
      <c r="F139" s="65" t="s">
        <v>511</v>
      </c>
      <c r="G139" s="65" t="s">
        <v>512</v>
      </c>
      <c r="H139" s="65" t="s">
        <v>513</v>
      </c>
      <c r="I139" s="65" t="s">
        <v>443</v>
      </c>
      <c r="J139" s="65" t="s">
        <v>514</v>
      </c>
      <c r="K139" s="65"/>
      <c r="L139" s="65"/>
      <c r="M139" s="135"/>
      <c r="N139" s="52"/>
      <c r="O139" s="52"/>
      <c r="P139" s="52"/>
      <c r="Q139" s="52"/>
      <c r="R139" s="52"/>
      <c r="S139" s="52"/>
      <c r="T139" s="127"/>
    </row>
    <row r="140" spans="1:20" ht="94.5">
      <c r="A140" s="120" t="s">
        <v>324</v>
      </c>
      <c r="B140" s="65" t="s">
        <v>246</v>
      </c>
      <c r="C140" s="65" t="s">
        <v>247</v>
      </c>
      <c r="D140" s="65"/>
      <c r="E140" s="65"/>
      <c r="F140" s="65"/>
      <c r="G140" s="65"/>
      <c r="H140" s="65"/>
      <c r="I140" s="65"/>
      <c r="J140" s="65"/>
      <c r="K140" s="65"/>
      <c r="L140" s="65"/>
      <c r="M140" s="135"/>
      <c r="N140" s="54">
        <f>SUM(N141:N155)</f>
        <v>0</v>
      </c>
      <c r="O140" s="54">
        <f>SUM(O141:O155)</f>
        <v>0</v>
      </c>
      <c r="P140" s="54">
        <f>SUM(P141:P155)</f>
        <v>0</v>
      </c>
      <c r="Q140" s="62">
        <f>Q152</f>
        <v>0</v>
      </c>
      <c r="R140" s="54">
        <f>ROUND(Q140*1.061,1)</f>
        <v>0</v>
      </c>
      <c r="S140" s="54"/>
      <c r="T140" s="152"/>
    </row>
    <row r="141" spans="1:20" ht="24" customHeight="1" hidden="1">
      <c r="A141" s="120" t="s">
        <v>248</v>
      </c>
      <c r="B141" s="65" t="s">
        <v>249</v>
      </c>
      <c r="C141" s="65" t="s">
        <v>250</v>
      </c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52"/>
      <c r="O141" s="52"/>
      <c r="P141" s="52"/>
      <c r="Q141" s="52"/>
      <c r="R141" s="52"/>
      <c r="S141" s="52"/>
      <c r="T141" s="28"/>
    </row>
    <row r="142" spans="1:20" ht="0.75" customHeight="1" hidden="1">
      <c r="A142" s="120" t="s">
        <v>251</v>
      </c>
      <c r="B142" s="65" t="s">
        <v>252</v>
      </c>
      <c r="C142" s="65" t="s">
        <v>253</v>
      </c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54"/>
      <c r="O142" s="54"/>
      <c r="P142" s="54"/>
      <c r="Q142" s="54"/>
      <c r="R142" s="54"/>
      <c r="S142" s="54"/>
      <c r="T142" s="28"/>
    </row>
    <row r="143" spans="1:20" ht="38.25" customHeight="1" hidden="1">
      <c r="A143" s="120" t="s">
        <v>254</v>
      </c>
      <c r="B143" s="65" t="s">
        <v>255</v>
      </c>
      <c r="C143" s="65" t="s">
        <v>256</v>
      </c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54"/>
      <c r="O143" s="54"/>
      <c r="P143" s="54"/>
      <c r="Q143" s="54"/>
      <c r="R143" s="54"/>
      <c r="S143" s="54"/>
      <c r="T143" s="28"/>
    </row>
    <row r="144" spans="1:20" ht="25.5" customHeight="1" hidden="1">
      <c r="A144" s="120" t="s">
        <v>257</v>
      </c>
      <c r="B144" s="65" t="s">
        <v>258</v>
      </c>
      <c r="C144" s="65" t="s">
        <v>259</v>
      </c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39"/>
      <c r="O144" s="39"/>
      <c r="P144" s="39"/>
      <c r="Q144" s="39"/>
      <c r="R144" s="39"/>
      <c r="S144" s="39"/>
      <c r="T144" s="28"/>
    </row>
    <row r="145" spans="1:20" ht="39.75" customHeight="1">
      <c r="A145" s="120" t="s">
        <v>260</v>
      </c>
      <c r="B145" s="65" t="s">
        <v>261</v>
      </c>
      <c r="C145" s="65" t="s">
        <v>262</v>
      </c>
      <c r="D145" s="65" t="s">
        <v>35</v>
      </c>
      <c r="E145" s="65"/>
      <c r="F145" s="65"/>
      <c r="G145" s="65"/>
      <c r="H145" s="65"/>
      <c r="I145" s="65"/>
      <c r="J145" s="65"/>
      <c r="K145" s="65"/>
      <c r="L145" s="65"/>
      <c r="M145" s="135"/>
      <c r="N145" s="54"/>
      <c r="O145" s="54"/>
      <c r="P145" s="54"/>
      <c r="Q145" s="62"/>
      <c r="R145" s="54"/>
      <c r="S145" s="54"/>
      <c r="T145" s="152"/>
    </row>
    <row r="146" spans="1:20" ht="60" customHeight="1" hidden="1">
      <c r="A146" s="120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135"/>
      <c r="N146" s="50"/>
      <c r="O146" s="50"/>
      <c r="P146" s="50"/>
      <c r="Q146" s="50"/>
      <c r="R146" s="50"/>
      <c r="S146" s="50"/>
      <c r="T146" s="28"/>
    </row>
    <row r="147" spans="1:20" ht="37.5" customHeight="1">
      <c r="A147" s="120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135"/>
      <c r="N147" s="52"/>
      <c r="O147" s="52"/>
      <c r="P147" s="52"/>
      <c r="Q147" s="52"/>
      <c r="R147" s="52"/>
      <c r="S147" s="52"/>
      <c r="T147" s="127"/>
    </row>
    <row r="148" spans="1:20" ht="18.75" customHeight="1" hidden="1">
      <c r="A148" s="120" t="s">
        <v>263</v>
      </c>
      <c r="B148" s="65" t="s">
        <v>264</v>
      </c>
      <c r="C148" s="65" t="s">
        <v>265</v>
      </c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52"/>
      <c r="O148" s="52"/>
      <c r="P148" s="52"/>
      <c r="Q148" s="52"/>
      <c r="R148" s="52"/>
      <c r="S148" s="52"/>
      <c r="T148" s="28"/>
    </row>
    <row r="149" spans="1:20" ht="16.5" customHeight="1" hidden="1">
      <c r="A149" s="120" t="s">
        <v>266</v>
      </c>
      <c r="B149" s="65" t="s">
        <v>267</v>
      </c>
      <c r="C149" s="65" t="s">
        <v>268</v>
      </c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54"/>
      <c r="O149" s="54"/>
      <c r="P149" s="54"/>
      <c r="Q149" s="54"/>
      <c r="R149" s="54"/>
      <c r="S149" s="54"/>
      <c r="T149" s="28"/>
    </row>
    <row r="150" spans="1:20" ht="22.5" customHeight="1" hidden="1">
      <c r="A150" s="120" t="s">
        <v>269</v>
      </c>
      <c r="B150" s="65" t="s">
        <v>270</v>
      </c>
      <c r="C150" s="65" t="s">
        <v>271</v>
      </c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54"/>
      <c r="O150" s="54"/>
      <c r="P150" s="54"/>
      <c r="Q150" s="62"/>
      <c r="R150" s="54"/>
      <c r="S150" s="54"/>
      <c r="T150" s="28"/>
    </row>
    <row r="151" spans="1:20" ht="67.5" customHeight="1" hidden="1">
      <c r="A151" s="120" t="s">
        <v>272</v>
      </c>
      <c r="B151" s="65" t="s">
        <v>273</v>
      </c>
      <c r="C151" s="65" t="s">
        <v>274</v>
      </c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39"/>
      <c r="O151" s="39"/>
      <c r="P151" s="39"/>
      <c r="Q151" s="39"/>
      <c r="R151" s="39"/>
      <c r="S151" s="39"/>
      <c r="T151" s="28"/>
    </row>
    <row r="152" spans="1:20" ht="51" customHeight="1">
      <c r="A152" s="120" t="s">
        <v>275</v>
      </c>
      <c r="B152" s="65" t="s">
        <v>276</v>
      </c>
      <c r="C152" s="65" t="s">
        <v>277</v>
      </c>
      <c r="D152" s="65" t="s">
        <v>1</v>
      </c>
      <c r="E152" s="65"/>
      <c r="F152" s="65"/>
      <c r="G152" s="65"/>
      <c r="H152" s="65"/>
      <c r="I152" s="65"/>
      <c r="J152" s="65"/>
      <c r="K152" s="65"/>
      <c r="L152" s="65"/>
      <c r="M152" s="135"/>
      <c r="N152" s="54"/>
      <c r="O152" s="54"/>
      <c r="P152" s="54"/>
      <c r="Q152" s="153"/>
      <c r="R152" s="54"/>
      <c r="S152" s="54"/>
      <c r="T152" s="152"/>
    </row>
    <row r="153" spans="1:20" ht="41.25" customHeight="1">
      <c r="A153" s="120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52"/>
      <c r="O153" s="52"/>
      <c r="P153" s="52"/>
      <c r="Q153" s="52"/>
      <c r="R153" s="52"/>
      <c r="S153" s="52"/>
      <c r="T153" s="28"/>
    </row>
    <row r="154" spans="1:20" ht="4.5" customHeight="1" hidden="1">
      <c r="A154" s="120" t="s">
        <v>278</v>
      </c>
      <c r="B154" s="65" t="s">
        <v>279</v>
      </c>
      <c r="C154" s="65" t="s">
        <v>280</v>
      </c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54"/>
      <c r="O154" s="54"/>
      <c r="P154" s="54"/>
      <c r="Q154" s="54"/>
      <c r="R154" s="54"/>
      <c r="S154" s="54"/>
      <c r="T154" s="28"/>
    </row>
    <row r="155" spans="1:20" ht="67.5">
      <c r="A155" s="120" t="s">
        <v>281</v>
      </c>
      <c r="B155" s="65" t="s">
        <v>282</v>
      </c>
      <c r="C155" s="65" t="s">
        <v>283</v>
      </c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54"/>
      <c r="O155" s="54"/>
      <c r="P155" s="54"/>
      <c r="Q155" s="54"/>
      <c r="R155" s="54"/>
      <c r="S155" s="54"/>
      <c r="T155" s="28"/>
    </row>
    <row r="156" spans="1:20" ht="14.25" thickBot="1">
      <c r="A156" s="131" t="s">
        <v>321</v>
      </c>
      <c r="B156" s="132" t="s">
        <v>284</v>
      </c>
      <c r="C156" s="132" t="s">
        <v>285</v>
      </c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3">
        <f>N140+N125+N73+N8</f>
        <v>38896.38999999999</v>
      </c>
      <c r="O156" s="133">
        <f>O140+O125+O73+O8</f>
        <v>36180.42</v>
      </c>
      <c r="P156" s="133">
        <f>P140+P125+P73+P8</f>
        <v>68162.45999999999</v>
      </c>
      <c r="Q156" s="133">
        <f>Q140+Q125+Q73+Q8</f>
        <v>44224.3</v>
      </c>
      <c r="R156" s="133">
        <f>R140+R125+R73+R8</f>
        <v>45909.399999999994</v>
      </c>
      <c r="S156" s="133">
        <f>S140+S125+S73+S8</f>
        <v>47886.30000000001</v>
      </c>
      <c r="T156" s="134"/>
    </row>
    <row r="157" spans="14:15" ht="15">
      <c r="N157" s="45"/>
      <c r="O157" s="45"/>
    </row>
    <row r="158" spans="2:16" ht="18.75">
      <c r="B158" s="100" t="s">
        <v>360</v>
      </c>
      <c r="C158" s="100"/>
      <c r="D158" s="100"/>
      <c r="E158" s="100"/>
      <c r="N158" s="45"/>
      <c r="O158" s="45"/>
      <c r="P158" s="45"/>
    </row>
  </sheetData>
  <sheetProtection/>
  <mergeCells count="110">
    <mergeCell ref="B158:E158"/>
    <mergeCell ref="B68:B69"/>
    <mergeCell ref="C68:C69"/>
    <mergeCell ref="D68:D69"/>
    <mergeCell ref="A68:A69"/>
    <mergeCell ref="A10:A13"/>
    <mergeCell ref="B10:B13"/>
    <mergeCell ref="C10:C13"/>
    <mergeCell ref="D10:D13"/>
    <mergeCell ref="B16:B18"/>
    <mergeCell ref="C16:C18"/>
    <mergeCell ref="D16:D18"/>
    <mergeCell ref="A16:A18"/>
    <mergeCell ref="A19:A20"/>
    <mergeCell ref="B19:B20"/>
    <mergeCell ref="C19:C20"/>
    <mergeCell ref="D19:D20"/>
    <mergeCell ref="A21:A23"/>
    <mergeCell ref="B21:B23"/>
    <mergeCell ref="C21:C23"/>
    <mergeCell ref="D21:D23"/>
    <mergeCell ref="B24:B28"/>
    <mergeCell ref="C24:C28"/>
    <mergeCell ref="D24:D28"/>
    <mergeCell ref="A24:A28"/>
    <mergeCell ref="B29:B31"/>
    <mergeCell ref="C29:C31"/>
    <mergeCell ref="D29:D31"/>
    <mergeCell ref="A29:A31"/>
    <mergeCell ref="A32:A34"/>
    <mergeCell ref="B32:B34"/>
    <mergeCell ref="C32:C34"/>
    <mergeCell ref="D32:D34"/>
    <mergeCell ref="A35:A37"/>
    <mergeCell ref="B35:B37"/>
    <mergeCell ref="C35:C37"/>
    <mergeCell ref="D35:D37"/>
    <mergeCell ref="A38:A40"/>
    <mergeCell ref="B38:B40"/>
    <mergeCell ref="C38:C40"/>
    <mergeCell ref="D38:D40"/>
    <mergeCell ref="A41:A43"/>
    <mergeCell ref="B41:B43"/>
    <mergeCell ref="C41:C43"/>
    <mergeCell ref="D41:D43"/>
    <mergeCell ref="A44:A45"/>
    <mergeCell ref="B44:B45"/>
    <mergeCell ref="C44:C45"/>
    <mergeCell ref="D44:D45"/>
    <mergeCell ref="A46:A49"/>
    <mergeCell ref="B46:B49"/>
    <mergeCell ref="C46:C49"/>
    <mergeCell ref="D46:D49"/>
    <mergeCell ref="A50:A51"/>
    <mergeCell ref="B50:B51"/>
    <mergeCell ref="C50:C51"/>
    <mergeCell ref="D50:D51"/>
    <mergeCell ref="A52:A54"/>
    <mergeCell ref="B52:B54"/>
    <mergeCell ref="C52:C54"/>
    <mergeCell ref="D52:D54"/>
    <mergeCell ref="A55:A56"/>
    <mergeCell ref="B55:B56"/>
    <mergeCell ref="C55:C56"/>
    <mergeCell ref="D55:D56"/>
    <mergeCell ref="A57:A60"/>
    <mergeCell ref="B57:B60"/>
    <mergeCell ref="C57:C60"/>
    <mergeCell ref="D57:D60"/>
    <mergeCell ref="A61:A62"/>
    <mergeCell ref="B61:B62"/>
    <mergeCell ref="C61:C62"/>
    <mergeCell ref="D61:D62"/>
    <mergeCell ref="T3:T5"/>
    <mergeCell ref="E4:G4"/>
    <mergeCell ref="H4:J4"/>
    <mergeCell ref="K4:M4"/>
    <mergeCell ref="N4:O4"/>
    <mergeCell ref="P4:P5"/>
    <mergeCell ref="Q4:Q5"/>
    <mergeCell ref="R4:S4"/>
    <mergeCell ref="D2:Q2"/>
    <mergeCell ref="A3:C5"/>
    <mergeCell ref="D3:D5"/>
    <mergeCell ref="E3:M3"/>
    <mergeCell ref="N3:S3"/>
    <mergeCell ref="A63:A64"/>
    <mergeCell ref="B63:B64"/>
    <mergeCell ref="C63:C64"/>
    <mergeCell ref="D63:D64"/>
    <mergeCell ref="A65:A66"/>
    <mergeCell ref="B65:B66"/>
    <mergeCell ref="C65:C66"/>
    <mergeCell ref="D65:D66"/>
    <mergeCell ref="A70:A72"/>
    <mergeCell ref="B70:B72"/>
    <mergeCell ref="C70:C72"/>
    <mergeCell ref="D70:D72"/>
    <mergeCell ref="A83:A85"/>
    <mergeCell ref="B83:B85"/>
    <mergeCell ref="C83:C85"/>
    <mergeCell ref="D83:D85"/>
    <mergeCell ref="A126:A128"/>
    <mergeCell ref="B126:B128"/>
    <mergeCell ref="C126:C128"/>
    <mergeCell ref="D126:D128"/>
    <mergeCell ref="A136:A139"/>
    <mergeCell ref="B136:B139"/>
    <mergeCell ref="C136:C139"/>
    <mergeCell ref="D136:D139"/>
  </mergeCells>
  <printOptions/>
  <pageMargins left="0.7086614173228347" right="0.5118110236220472" top="0.5511811023622047" bottom="0.5511811023622047" header="0.11811023622047245" footer="0.11811023622047245"/>
  <pageSetup fitToHeight="0" fitToWidth="1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77">
      <selection activeCell="D51" sqref="D51:J51"/>
    </sheetView>
  </sheetViews>
  <sheetFormatPr defaultColWidth="9.00390625" defaultRowHeight="12.75"/>
  <cols>
    <col min="1" max="1" width="5.875" style="40" customWidth="1"/>
    <col min="2" max="2" width="49.75390625" style="40" customWidth="1"/>
    <col min="3" max="3" width="15.875" style="40" customWidth="1"/>
    <col min="4" max="4" width="12.125" style="41" customWidth="1"/>
    <col min="5" max="5" width="10.75390625" style="46" customWidth="1"/>
    <col min="6" max="6" width="11.00390625" style="46" customWidth="1"/>
    <col min="7" max="7" width="11.875" style="46" customWidth="1"/>
    <col min="8" max="8" width="12.25390625" style="46" customWidth="1"/>
    <col min="9" max="9" width="12.75390625" style="46" customWidth="1"/>
    <col min="10" max="10" width="11.375" style="46" customWidth="1"/>
    <col min="11" max="16384" width="9.125" style="21" customWidth="1"/>
  </cols>
  <sheetData>
    <row r="1" s="13" customFormat="1" ht="12.75">
      <c r="A1" s="12">
        <v>42125</v>
      </c>
    </row>
    <row r="2" spans="1:10" s="17" customFormat="1" ht="27" customHeight="1">
      <c r="A2" s="70" t="s">
        <v>314</v>
      </c>
      <c r="B2" s="71"/>
      <c r="C2" s="72"/>
      <c r="D2" s="79" t="s">
        <v>287</v>
      </c>
      <c r="E2" s="80" t="s">
        <v>315</v>
      </c>
      <c r="F2" s="80"/>
      <c r="G2" s="80"/>
      <c r="H2" s="80"/>
      <c r="I2" s="80"/>
      <c r="J2" s="80"/>
    </row>
    <row r="3" spans="1:10" s="17" customFormat="1" ht="23.25" customHeight="1">
      <c r="A3" s="73"/>
      <c r="B3" s="74"/>
      <c r="C3" s="75"/>
      <c r="D3" s="79"/>
      <c r="E3" s="80" t="s">
        <v>392</v>
      </c>
      <c r="F3" s="80"/>
      <c r="G3" s="80" t="s">
        <v>393</v>
      </c>
      <c r="H3" s="82" t="s">
        <v>394</v>
      </c>
      <c r="I3" s="82" t="s">
        <v>395</v>
      </c>
      <c r="J3" s="80"/>
    </row>
    <row r="4" spans="1:10" s="17" customFormat="1" ht="24">
      <c r="A4" s="76"/>
      <c r="B4" s="77"/>
      <c r="C4" s="78"/>
      <c r="D4" s="79"/>
      <c r="E4" s="6" t="s">
        <v>294</v>
      </c>
      <c r="F4" s="6" t="s">
        <v>295</v>
      </c>
      <c r="G4" s="80"/>
      <c r="H4" s="80"/>
      <c r="I4" s="6" t="s">
        <v>296</v>
      </c>
      <c r="J4" s="6" t="s">
        <v>297</v>
      </c>
    </row>
    <row r="5" spans="1:10" s="13" customFormat="1" ht="13.5" thickBot="1">
      <c r="A5" s="2" t="s">
        <v>286</v>
      </c>
      <c r="B5" s="2" t="s">
        <v>298</v>
      </c>
      <c r="C5" s="2" t="s">
        <v>299</v>
      </c>
      <c r="D5" s="3" t="s">
        <v>300</v>
      </c>
      <c r="E5" s="5" t="s">
        <v>310</v>
      </c>
      <c r="F5" s="5" t="s">
        <v>311</v>
      </c>
      <c r="G5" s="5" t="s">
        <v>312</v>
      </c>
      <c r="H5" s="5" t="s">
        <v>313</v>
      </c>
      <c r="I5" s="5" t="s">
        <v>317</v>
      </c>
      <c r="J5" s="5" t="s">
        <v>318</v>
      </c>
    </row>
    <row r="6" spans="1:10" ht="13.5" thickTop="1">
      <c r="A6" s="18" t="s">
        <v>319</v>
      </c>
      <c r="B6" s="63" t="s">
        <v>325</v>
      </c>
      <c r="C6" s="19" t="s">
        <v>326</v>
      </c>
      <c r="D6" s="20"/>
      <c r="E6" s="49">
        <f aca="true" t="shared" si="0" ref="E6:J6">E7+E66+E117+E133</f>
        <v>38896.38999999999</v>
      </c>
      <c r="F6" s="49">
        <f t="shared" si="0"/>
        <v>36180.42</v>
      </c>
      <c r="G6" s="49">
        <f t="shared" si="0"/>
        <v>68162.45999999999</v>
      </c>
      <c r="H6" s="49">
        <f t="shared" si="0"/>
        <v>44224.30000000001</v>
      </c>
      <c r="I6" s="49">
        <f t="shared" si="0"/>
        <v>45909.399999999994</v>
      </c>
      <c r="J6" s="49">
        <f t="shared" si="0"/>
        <v>47886.3</v>
      </c>
    </row>
    <row r="7" spans="1:10" ht="52.5" customHeight="1">
      <c r="A7" s="22" t="s">
        <v>320</v>
      </c>
      <c r="B7" s="25" t="s">
        <v>327</v>
      </c>
      <c r="C7" s="23" t="s">
        <v>328</v>
      </c>
      <c r="D7" s="24"/>
      <c r="E7" s="39">
        <f aca="true" t="shared" si="1" ref="E7:J7">SUM(E8:E65)</f>
        <v>38160.16999999999</v>
      </c>
      <c r="F7" s="39">
        <f t="shared" si="1"/>
        <v>35444.2</v>
      </c>
      <c r="G7" s="39">
        <f t="shared" si="1"/>
        <v>67663.70999999999</v>
      </c>
      <c r="H7" s="39">
        <f t="shared" si="1"/>
        <v>43717.100000000006</v>
      </c>
      <c r="I7" s="39">
        <f t="shared" si="1"/>
        <v>45378.399999999994</v>
      </c>
      <c r="J7" s="39">
        <f t="shared" si="1"/>
        <v>47329.50000000001</v>
      </c>
    </row>
    <row r="8" spans="1:10" s="26" customFormat="1" ht="9.75" customHeight="1" hidden="1">
      <c r="A8" s="83" t="s">
        <v>329</v>
      </c>
      <c r="B8" s="69" t="s">
        <v>330</v>
      </c>
      <c r="C8" s="67" t="s">
        <v>331</v>
      </c>
      <c r="E8" s="39"/>
      <c r="F8" s="39"/>
      <c r="G8" s="39"/>
      <c r="H8" s="39"/>
      <c r="I8" s="39"/>
      <c r="J8" s="39"/>
    </row>
    <row r="9" spans="1:10" ht="5.25" customHeight="1" hidden="1">
      <c r="A9" s="84"/>
      <c r="B9" s="84"/>
      <c r="C9" s="86"/>
      <c r="D9" s="27"/>
      <c r="E9" s="21"/>
      <c r="F9" s="21"/>
      <c r="G9" s="21"/>
      <c r="H9" s="21"/>
      <c r="I9" s="21"/>
      <c r="J9" s="21"/>
    </row>
    <row r="10" spans="1:11" s="32" customFormat="1" ht="33.75" customHeight="1">
      <c r="A10" s="85"/>
      <c r="B10" s="85"/>
      <c r="C10" s="87"/>
      <c r="D10" s="24" t="s">
        <v>359</v>
      </c>
      <c r="E10" s="50">
        <v>5925.66</v>
      </c>
      <c r="F10" s="50">
        <v>5566.49</v>
      </c>
      <c r="G10" s="50">
        <v>5528.36</v>
      </c>
      <c r="H10" s="51">
        <f>ROUND(G10*1.044,1)</f>
        <v>5771.6</v>
      </c>
      <c r="I10" s="50">
        <f>ROUND(H10*1.038,1)</f>
        <v>5990.9</v>
      </c>
      <c r="J10" s="50">
        <f>ROUND(I10*1.043,1)</f>
        <v>6248.5</v>
      </c>
      <c r="K10" s="31"/>
    </row>
    <row r="11" spans="1:11" s="32" customFormat="1" ht="12.75">
      <c r="A11" s="68" t="s">
        <v>3</v>
      </c>
      <c r="B11" s="69" t="s">
        <v>4</v>
      </c>
      <c r="C11" s="67" t="s">
        <v>5</v>
      </c>
      <c r="D11" s="24" t="s">
        <v>6</v>
      </c>
      <c r="E11" s="39"/>
      <c r="F11" s="39"/>
      <c r="G11" s="39">
        <v>180.8</v>
      </c>
      <c r="H11" s="39"/>
      <c r="I11" s="39"/>
      <c r="J11" s="50">
        <f>I11*1.057</f>
        <v>0</v>
      </c>
      <c r="K11" s="31"/>
    </row>
    <row r="12" spans="1:11" s="32" customFormat="1" ht="96" customHeight="1">
      <c r="A12" s="89"/>
      <c r="B12" s="85"/>
      <c r="C12" s="87"/>
      <c r="D12" s="29"/>
      <c r="E12" s="52">
        <v>180.8</v>
      </c>
      <c r="F12" s="52">
        <v>180.8</v>
      </c>
      <c r="G12" s="52"/>
      <c r="H12" s="53"/>
      <c r="I12" s="52"/>
      <c r="J12" s="52"/>
      <c r="K12" s="21"/>
    </row>
    <row r="13" spans="1:10" ht="2.25" customHeight="1">
      <c r="A13" s="68" t="s">
        <v>9</v>
      </c>
      <c r="B13" s="69" t="s">
        <v>10</v>
      </c>
      <c r="C13" s="67" t="s">
        <v>11</v>
      </c>
      <c r="D13" s="21"/>
      <c r="E13" s="21"/>
      <c r="F13" s="21"/>
      <c r="G13" s="21"/>
      <c r="H13" s="21"/>
      <c r="I13" s="21"/>
      <c r="J13" s="21"/>
    </row>
    <row r="14" spans="1:10" ht="2.25" customHeight="1" hidden="1">
      <c r="A14" s="88"/>
      <c r="B14" s="84"/>
      <c r="C14" s="86"/>
      <c r="D14" s="27"/>
      <c r="E14" s="50"/>
      <c r="F14" s="50"/>
      <c r="G14" s="50"/>
      <c r="H14" s="50"/>
      <c r="I14" s="50"/>
      <c r="J14" s="50"/>
    </row>
    <row r="15" spans="1:10" ht="65.25" customHeight="1">
      <c r="A15" s="89"/>
      <c r="B15" s="85"/>
      <c r="C15" s="87"/>
      <c r="D15" s="24" t="s">
        <v>12</v>
      </c>
      <c r="E15" s="50">
        <v>396</v>
      </c>
      <c r="F15" s="50">
        <v>361.2</v>
      </c>
      <c r="G15" s="50">
        <v>396</v>
      </c>
      <c r="H15" s="51">
        <f>ROUND(G15*1.044,1)</f>
        <v>413.4</v>
      </c>
      <c r="I15" s="50">
        <f>ROUND(H15*1.038,1)</f>
        <v>429.1</v>
      </c>
      <c r="J15" s="50">
        <f>ROUND(I15*1.043,1)</f>
        <v>447.6</v>
      </c>
    </row>
    <row r="16" spans="1:10" ht="65.25" customHeight="1" hidden="1">
      <c r="A16" s="68" t="s">
        <v>13</v>
      </c>
      <c r="B16" s="69" t="s">
        <v>14</v>
      </c>
      <c r="C16" s="67" t="s">
        <v>15</v>
      </c>
      <c r="D16" s="21"/>
      <c r="E16" s="39"/>
      <c r="F16" s="39"/>
      <c r="G16" s="39"/>
      <c r="H16" s="39"/>
      <c r="I16" s="39"/>
      <c r="J16" s="39"/>
    </row>
    <row r="17" spans="1:10" ht="26.25" customHeight="1">
      <c r="A17" s="89"/>
      <c r="B17" s="85"/>
      <c r="C17" s="87"/>
      <c r="D17" s="24" t="s">
        <v>16</v>
      </c>
      <c r="E17" s="52">
        <v>9.93</v>
      </c>
      <c r="F17" s="52">
        <v>7.4</v>
      </c>
      <c r="G17" s="52">
        <v>103.4</v>
      </c>
      <c r="H17" s="51">
        <f>ROUND(G17*1.044,1)</f>
        <v>107.9</v>
      </c>
      <c r="I17" s="50">
        <f>ROUND(H17*1.038,1)</f>
        <v>112</v>
      </c>
      <c r="J17" s="50">
        <f>ROUND(I17*1.043,1)</f>
        <v>116.8</v>
      </c>
    </row>
    <row r="18" spans="1:10" ht="24" customHeight="1">
      <c r="A18" s="33" t="s">
        <v>17</v>
      </c>
      <c r="B18" s="64" t="s">
        <v>18</v>
      </c>
      <c r="C18" s="35" t="s">
        <v>19</v>
      </c>
      <c r="D18" s="36"/>
      <c r="E18" s="54"/>
      <c r="F18" s="54"/>
      <c r="G18" s="54"/>
      <c r="H18" s="55"/>
      <c r="I18" s="54"/>
      <c r="J18" s="54"/>
    </row>
    <row r="19" spans="1:10" ht="0.75" customHeight="1">
      <c r="A19" s="68" t="s">
        <v>20</v>
      </c>
      <c r="B19" s="69" t="s">
        <v>21</v>
      </c>
      <c r="C19" s="67" t="s">
        <v>22</v>
      </c>
      <c r="D19" s="21"/>
      <c r="E19" s="21"/>
      <c r="F19" s="21"/>
      <c r="G19" s="21"/>
      <c r="H19" s="21"/>
      <c r="I19" s="21"/>
      <c r="J19" s="21"/>
    </row>
    <row r="20" spans="1:10" ht="38.25" customHeight="1">
      <c r="A20" s="89"/>
      <c r="B20" s="85"/>
      <c r="C20" s="87"/>
      <c r="D20" s="24" t="s">
        <v>23</v>
      </c>
      <c r="E20" s="39">
        <v>114</v>
      </c>
      <c r="F20" s="39">
        <v>113.83</v>
      </c>
      <c r="G20" s="39">
        <v>204.85</v>
      </c>
      <c r="H20" s="51">
        <f>ROUND(G20*1.044,1)</f>
        <v>213.9</v>
      </c>
      <c r="I20" s="50">
        <f>ROUND(H20*1.038,1)</f>
        <v>222</v>
      </c>
      <c r="J20" s="50">
        <f>ROUND(I20*1.043,1)</f>
        <v>231.5</v>
      </c>
    </row>
    <row r="21" spans="1:10" ht="72" customHeight="1" hidden="1">
      <c r="A21" s="68" t="s">
        <v>24</v>
      </c>
      <c r="B21" s="69" t="s">
        <v>25</v>
      </c>
      <c r="C21" s="67" t="s">
        <v>26</v>
      </c>
      <c r="D21" s="21"/>
      <c r="E21" s="21"/>
      <c r="F21" s="21"/>
      <c r="G21" s="21"/>
      <c r="H21" s="21"/>
      <c r="I21" s="21"/>
      <c r="J21" s="21"/>
    </row>
    <row r="22" spans="1:10" ht="123.75" customHeight="1" hidden="1">
      <c r="A22" s="90"/>
      <c r="B22" s="91"/>
      <c r="C22" s="92"/>
      <c r="D22" s="27"/>
      <c r="E22" s="50"/>
      <c r="F22" s="50"/>
      <c r="G22" s="50"/>
      <c r="H22" s="58"/>
      <c r="I22" s="50"/>
      <c r="J22" s="50"/>
    </row>
    <row r="23" spans="1:10" ht="50.25" customHeight="1" hidden="1">
      <c r="A23" s="88"/>
      <c r="B23" s="84"/>
      <c r="C23" s="86"/>
      <c r="D23" s="27"/>
      <c r="E23" s="50"/>
      <c r="F23" s="50"/>
      <c r="G23" s="50"/>
      <c r="H23" s="50"/>
      <c r="I23" s="50"/>
      <c r="J23" s="50"/>
    </row>
    <row r="24" spans="1:10" ht="35.25" customHeight="1">
      <c r="A24" s="88"/>
      <c r="B24" s="84"/>
      <c r="C24" s="86"/>
      <c r="D24" s="24" t="s">
        <v>27</v>
      </c>
      <c r="E24" s="39">
        <v>17323.52</v>
      </c>
      <c r="F24" s="39">
        <v>15807.520000000002</v>
      </c>
      <c r="G24" s="50">
        <v>35377.26</v>
      </c>
      <c r="H24" s="51">
        <v>21000</v>
      </c>
      <c r="I24" s="50">
        <f>ROUND(H24*1.038,1)</f>
        <v>21798</v>
      </c>
      <c r="J24" s="50">
        <f>ROUND(I24*1.043,1)</f>
        <v>22735.3</v>
      </c>
    </row>
    <row r="25" spans="1:10" ht="3" customHeight="1">
      <c r="A25" s="68" t="s">
        <v>28</v>
      </c>
      <c r="B25" s="69" t="s">
        <v>29</v>
      </c>
      <c r="C25" s="67" t="s">
        <v>30</v>
      </c>
      <c r="D25" s="21"/>
      <c r="E25" s="21"/>
      <c r="F25" s="21"/>
      <c r="G25" s="21"/>
      <c r="H25" s="21"/>
      <c r="I25" s="21"/>
      <c r="J25" s="21"/>
    </row>
    <row r="26" spans="1:10" ht="59.25" customHeight="1">
      <c r="A26" s="93"/>
      <c r="B26" s="84"/>
      <c r="C26" s="86"/>
      <c r="D26" s="27"/>
      <c r="E26" s="50"/>
      <c r="F26" s="50"/>
      <c r="G26" s="50"/>
      <c r="H26" s="59"/>
      <c r="I26" s="50"/>
      <c r="J26" s="50"/>
    </row>
    <row r="27" spans="1:10" ht="17.25" customHeight="1">
      <c r="A27" s="93"/>
      <c r="B27" s="84"/>
      <c r="C27" s="86"/>
      <c r="D27" s="27"/>
      <c r="E27" s="50"/>
      <c r="F27" s="50"/>
      <c r="G27" s="50"/>
      <c r="H27" s="59"/>
      <c r="I27" s="50"/>
      <c r="J27" s="50"/>
    </row>
    <row r="28" spans="1:10" ht="24" customHeight="1">
      <c r="A28" s="94"/>
      <c r="B28" s="85"/>
      <c r="C28" s="87"/>
      <c r="D28" s="24" t="s">
        <v>31</v>
      </c>
      <c r="E28" s="39">
        <v>4626.15</v>
      </c>
      <c r="F28" s="39">
        <v>4454.629999999999</v>
      </c>
      <c r="G28" s="39">
        <v>6206.63</v>
      </c>
      <c r="H28" s="51">
        <f>ROUND(G28*1.044,1)</f>
        <v>6479.7</v>
      </c>
      <c r="I28" s="50">
        <f>ROUND(H28*1.038,1)</f>
        <v>6725.9</v>
      </c>
      <c r="J28" s="50">
        <f>ROUND(I28*1.043,1)</f>
        <v>7015.1</v>
      </c>
    </row>
    <row r="29" spans="1:10" ht="12.75" hidden="1">
      <c r="A29" s="68" t="s">
        <v>32</v>
      </c>
      <c r="B29" s="69" t="s">
        <v>33</v>
      </c>
      <c r="C29" s="67" t="s">
        <v>34</v>
      </c>
      <c r="D29" s="21"/>
      <c r="E29" s="21"/>
      <c r="F29" s="21"/>
      <c r="G29" s="21"/>
      <c r="H29" s="21"/>
      <c r="I29" s="21"/>
      <c r="J29" s="21"/>
    </row>
    <row r="30" spans="1:10" ht="31.5" customHeight="1" hidden="1">
      <c r="A30" s="88"/>
      <c r="B30" s="84"/>
      <c r="C30" s="86"/>
      <c r="D30" s="27"/>
      <c r="E30" s="50"/>
      <c r="F30" s="50"/>
      <c r="G30" s="50"/>
      <c r="H30" s="59"/>
      <c r="I30" s="50"/>
      <c r="J30" s="50"/>
    </row>
    <row r="31" spans="1:10" ht="93" customHeight="1">
      <c r="A31" s="89"/>
      <c r="B31" s="85"/>
      <c r="C31" s="87"/>
      <c r="D31" s="24" t="s">
        <v>35</v>
      </c>
      <c r="E31" s="39">
        <v>2141.91</v>
      </c>
      <c r="F31" s="39">
        <v>1737.6699999999998</v>
      </c>
      <c r="G31" s="39">
        <v>923.64</v>
      </c>
      <c r="H31" s="51">
        <f>ROUND(G31*1.044,1)</f>
        <v>964.3</v>
      </c>
      <c r="I31" s="50">
        <f>ROUND(H31*1.038,1)</f>
        <v>1000.9</v>
      </c>
      <c r="J31" s="50">
        <f>ROUND(I31*1.043,1)</f>
        <v>1043.9</v>
      </c>
    </row>
    <row r="32" spans="1:10" ht="51">
      <c r="A32" s="33" t="s">
        <v>37</v>
      </c>
      <c r="B32" s="64" t="s">
        <v>38</v>
      </c>
      <c r="C32" s="35" t="s">
        <v>39</v>
      </c>
      <c r="D32" s="36"/>
      <c r="E32" s="54">
        <v>12</v>
      </c>
      <c r="F32" s="54">
        <v>12</v>
      </c>
      <c r="G32" s="54">
        <v>22</v>
      </c>
      <c r="H32" s="51">
        <f>ROUND(G32*1.044,1)</f>
        <v>23</v>
      </c>
      <c r="I32" s="50">
        <f>ROUND(H32*1.038,1)</f>
        <v>23.9</v>
      </c>
      <c r="J32" s="50">
        <f>ROUND(I32*1.043,1)</f>
        <v>24.9</v>
      </c>
    </row>
    <row r="33" spans="1:10" ht="0.75" customHeight="1">
      <c r="A33" s="68" t="s">
        <v>40</v>
      </c>
      <c r="B33" s="69" t="s">
        <v>41</v>
      </c>
      <c r="C33" s="67" t="s">
        <v>42</v>
      </c>
      <c r="D33" s="21"/>
      <c r="E33" s="21"/>
      <c r="F33" s="21"/>
      <c r="G33" s="21"/>
      <c r="H33" s="21"/>
      <c r="I33" s="21"/>
      <c r="J33" s="21"/>
    </row>
    <row r="34" spans="1:10" ht="78" customHeight="1" hidden="1">
      <c r="A34" s="88"/>
      <c r="B34" s="84"/>
      <c r="C34" s="86"/>
      <c r="D34" s="27"/>
      <c r="E34" s="50"/>
      <c r="F34" s="50"/>
      <c r="G34" s="50"/>
      <c r="H34" s="59" t="s">
        <v>374</v>
      </c>
      <c r="I34" s="50"/>
      <c r="J34" s="50"/>
    </row>
    <row r="35" spans="1:10" ht="28.5" customHeight="1">
      <c r="A35" s="89"/>
      <c r="B35" s="85"/>
      <c r="C35" s="87"/>
      <c r="D35" s="24" t="s">
        <v>43</v>
      </c>
      <c r="E35" s="39">
        <v>7</v>
      </c>
      <c r="F35" s="39">
        <v>6.05</v>
      </c>
      <c r="G35" s="39">
        <v>21</v>
      </c>
      <c r="H35" s="51">
        <f>ROUND(G35*1.044,1)</f>
        <v>21.9</v>
      </c>
      <c r="I35" s="50">
        <f>ROUND(H35*1.038,1)</f>
        <v>22.7</v>
      </c>
      <c r="J35" s="50">
        <f>ROUND(I35*1.043,1)</f>
        <v>23.7</v>
      </c>
    </row>
    <row r="36" spans="1:10" ht="0.75" customHeight="1">
      <c r="A36" s="68" t="s">
        <v>45</v>
      </c>
      <c r="B36" s="69" t="s">
        <v>46</v>
      </c>
      <c r="C36" s="67" t="s">
        <v>47</v>
      </c>
      <c r="D36" s="21"/>
      <c r="E36" s="21"/>
      <c r="F36" s="21"/>
      <c r="G36" s="21"/>
      <c r="H36" s="21"/>
      <c r="I36" s="21"/>
      <c r="J36" s="21"/>
    </row>
    <row r="37" spans="1:10" ht="63" customHeight="1" hidden="1">
      <c r="A37" s="88"/>
      <c r="B37" s="84"/>
      <c r="C37" s="86"/>
      <c r="D37" s="27"/>
      <c r="E37" s="50"/>
      <c r="F37" s="50"/>
      <c r="G37" s="50"/>
      <c r="H37" s="51"/>
      <c r="I37" s="50"/>
      <c r="J37" s="50"/>
    </row>
    <row r="38" spans="1:10" ht="29.25" customHeight="1">
      <c r="A38" s="89"/>
      <c r="B38" s="85"/>
      <c r="C38" s="87"/>
      <c r="D38" s="24" t="s">
        <v>48</v>
      </c>
      <c r="E38" s="39">
        <v>148</v>
      </c>
      <c r="F38" s="39">
        <v>97.93</v>
      </c>
      <c r="G38" s="39">
        <v>62.2</v>
      </c>
      <c r="H38" s="51">
        <f>ROUND(G38*1.044,1)</f>
        <v>64.9</v>
      </c>
      <c r="I38" s="50">
        <f>ROUND(H38*1.038,1)</f>
        <v>67.4</v>
      </c>
      <c r="J38" s="50">
        <f>ROUND(I38*1.043,1)</f>
        <v>70.3</v>
      </c>
    </row>
    <row r="39" spans="1:10" ht="1.5" customHeight="1" hidden="1">
      <c r="A39" s="22" t="s">
        <v>49</v>
      </c>
      <c r="B39" s="25" t="s">
        <v>50</v>
      </c>
      <c r="C39" s="23" t="s">
        <v>51</v>
      </c>
      <c r="D39" s="24" t="s">
        <v>333</v>
      </c>
      <c r="E39" s="39"/>
      <c r="F39" s="39"/>
      <c r="G39" s="39"/>
      <c r="H39" s="56"/>
      <c r="I39" s="39"/>
      <c r="J39" s="39"/>
    </row>
    <row r="40" spans="1:10" ht="31.5" customHeight="1" hidden="1">
      <c r="A40" s="37"/>
      <c r="B40" s="30"/>
      <c r="C40" s="38"/>
      <c r="D40" s="29"/>
      <c r="E40" s="52"/>
      <c r="F40" s="52"/>
      <c r="G40" s="52"/>
      <c r="H40" s="52"/>
      <c r="I40" s="52"/>
      <c r="J40" s="52"/>
    </row>
    <row r="41" spans="1:10" ht="91.5" customHeight="1" hidden="1">
      <c r="A41" s="68" t="s">
        <v>54</v>
      </c>
      <c r="B41" s="69" t="s">
        <v>55</v>
      </c>
      <c r="C41" s="67" t="s">
        <v>56</v>
      </c>
      <c r="D41" s="21"/>
      <c r="E41" s="21"/>
      <c r="F41" s="21"/>
      <c r="G41" s="21"/>
      <c r="H41" s="21"/>
      <c r="I41" s="21"/>
      <c r="J41" s="21"/>
    </row>
    <row r="42" spans="1:10" ht="66.75" customHeight="1" hidden="1">
      <c r="A42" s="88"/>
      <c r="B42" s="84"/>
      <c r="C42" s="86"/>
      <c r="D42" s="27"/>
      <c r="E42" s="50"/>
      <c r="F42" s="50"/>
      <c r="G42" s="50"/>
      <c r="H42" s="51"/>
      <c r="I42" s="50"/>
      <c r="J42" s="50"/>
    </row>
    <row r="43" spans="1:10" ht="59.25" customHeight="1" hidden="1">
      <c r="A43" s="88"/>
      <c r="B43" s="84"/>
      <c r="C43" s="86"/>
      <c r="D43" s="27"/>
      <c r="E43" s="50"/>
      <c r="F43" s="50"/>
      <c r="G43" s="50"/>
      <c r="H43" s="51"/>
      <c r="I43" s="50"/>
      <c r="J43" s="50"/>
    </row>
    <row r="44" spans="1:10" ht="40.5" customHeight="1">
      <c r="A44" s="89"/>
      <c r="B44" s="85"/>
      <c r="C44" s="87"/>
      <c r="D44" s="24" t="s">
        <v>53</v>
      </c>
      <c r="E44" s="39">
        <v>4322.75</v>
      </c>
      <c r="F44" s="39">
        <v>4303.22</v>
      </c>
      <c r="G44" s="39">
        <v>3777.56</v>
      </c>
      <c r="H44" s="51">
        <f>ROUND(G44*1.044,1)</f>
        <v>3943.8</v>
      </c>
      <c r="I44" s="50">
        <f>ROUND(H44*1.038,1)</f>
        <v>4093.7</v>
      </c>
      <c r="J44" s="50">
        <f>ROUND(I44*1.043,1)</f>
        <v>4269.7</v>
      </c>
    </row>
    <row r="45" spans="1:10" ht="34.5" customHeight="1" hidden="1">
      <c r="A45" s="68" t="s">
        <v>59</v>
      </c>
      <c r="B45" s="69" t="s">
        <v>60</v>
      </c>
      <c r="C45" s="67" t="s">
        <v>61</v>
      </c>
      <c r="D45" s="21"/>
      <c r="E45" s="21"/>
      <c r="F45" s="21"/>
      <c r="G45" s="21"/>
      <c r="H45" s="21"/>
      <c r="I45" s="21"/>
      <c r="J45" s="21"/>
    </row>
    <row r="46" spans="1:10" ht="51.75" customHeight="1">
      <c r="A46" s="89"/>
      <c r="B46" s="85"/>
      <c r="C46" s="87"/>
      <c r="D46" s="24" t="s">
        <v>62</v>
      </c>
      <c r="E46" s="39">
        <v>875.7</v>
      </c>
      <c r="F46" s="39">
        <v>863.93</v>
      </c>
      <c r="G46" s="39">
        <v>10537.4</v>
      </c>
      <c r="H46" s="51">
        <v>200</v>
      </c>
      <c r="I46" s="50">
        <f>ROUND(H46*1.038,1)</f>
        <v>207.6</v>
      </c>
      <c r="J46" s="50">
        <f>ROUND(I46*1.043,1)</f>
        <v>216.5</v>
      </c>
    </row>
    <row r="47" spans="1:10" ht="1.5" customHeight="1" hidden="1">
      <c r="A47" s="68" t="s">
        <v>64</v>
      </c>
      <c r="B47" s="69" t="s">
        <v>65</v>
      </c>
      <c r="C47" s="67" t="s">
        <v>66</v>
      </c>
      <c r="D47" s="21"/>
      <c r="E47" s="21"/>
      <c r="F47" s="21"/>
      <c r="G47" s="21"/>
      <c r="H47" s="21"/>
      <c r="I47" s="21"/>
      <c r="J47" s="21"/>
    </row>
    <row r="48" spans="1:10" ht="6" customHeight="1">
      <c r="A48" s="88"/>
      <c r="B48" s="84"/>
      <c r="C48" s="86"/>
      <c r="D48" s="27"/>
      <c r="E48" s="50"/>
      <c r="F48" s="50"/>
      <c r="G48" s="50"/>
      <c r="H48" s="51"/>
      <c r="I48" s="50"/>
      <c r="J48" s="50"/>
    </row>
    <row r="49" spans="1:10" ht="12.75">
      <c r="A49" s="89"/>
      <c r="B49" s="85"/>
      <c r="C49" s="87"/>
      <c r="D49" s="24" t="s">
        <v>67</v>
      </c>
      <c r="E49" s="39">
        <v>203.43</v>
      </c>
      <c r="F49" s="39">
        <v>184.64</v>
      </c>
      <c r="G49" s="39">
        <v>107.4</v>
      </c>
      <c r="H49" s="51">
        <f>ROUND(G49*1.044,1)</f>
        <v>112.1</v>
      </c>
      <c r="I49" s="50">
        <f>ROUND(H49*1.038,1)</f>
        <v>116.4</v>
      </c>
      <c r="J49" s="50">
        <f>ROUND(I49*1.043,1)</f>
        <v>121.4</v>
      </c>
    </row>
    <row r="50" spans="1:10" ht="3" customHeight="1">
      <c r="A50" s="68" t="s">
        <v>68</v>
      </c>
      <c r="B50" s="69" t="s">
        <v>69</v>
      </c>
      <c r="C50" s="67" t="s">
        <v>70</v>
      </c>
      <c r="D50" s="21"/>
      <c r="E50" s="21"/>
      <c r="F50" s="21"/>
      <c r="G50" s="21"/>
      <c r="H50" s="21"/>
      <c r="I50" s="21"/>
      <c r="J50" s="21"/>
    </row>
    <row r="51" spans="1:10" ht="239.25" customHeight="1">
      <c r="A51" s="95"/>
      <c r="B51" s="96"/>
      <c r="C51" s="97"/>
      <c r="D51" s="24" t="s">
        <v>67</v>
      </c>
      <c r="E51" s="39">
        <v>1308.86</v>
      </c>
      <c r="F51" s="39">
        <v>1275.04</v>
      </c>
      <c r="G51" s="39">
        <v>1516.2</v>
      </c>
      <c r="H51" s="51">
        <f>ROUND(G51*1.044,1)</f>
        <v>1582.9</v>
      </c>
      <c r="I51" s="50">
        <f>ROUND(H51*1.038,1)</f>
        <v>1643.1</v>
      </c>
      <c r="J51" s="50">
        <f>ROUND(I51*1.043,1)</f>
        <v>1713.8</v>
      </c>
    </row>
    <row r="52" spans="1:10" ht="12.75">
      <c r="A52" s="68" t="s">
        <v>71</v>
      </c>
      <c r="B52" s="69" t="s">
        <v>72</v>
      </c>
      <c r="C52" s="67" t="s">
        <v>73</v>
      </c>
      <c r="D52" s="24" t="s">
        <v>74</v>
      </c>
      <c r="E52" s="39">
        <v>195.2</v>
      </c>
      <c r="F52" s="39">
        <v>112.18</v>
      </c>
      <c r="G52" s="39">
        <v>2543.7</v>
      </c>
      <c r="H52" s="51">
        <f>ROUND(G52*1.044,1)</f>
        <v>2655.6</v>
      </c>
      <c r="I52" s="50">
        <f>ROUND(H52*1.038,1)</f>
        <v>2756.5</v>
      </c>
      <c r="J52" s="50">
        <f>ROUND(I52*1.043,1)</f>
        <v>2875</v>
      </c>
    </row>
    <row r="53" spans="1:10" ht="135" customHeight="1">
      <c r="A53" s="89"/>
      <c r="B53" s="85"/>
      <c r="C53" s="87"/>
      <c r="D53" s="29"/>
      <c r="E53" s="52"/>
      <c r="F53" s="52"/>
      <c r="G53" s="52"/>
      <c r="H53" s="60"/>
      <c r="I53" s="50"/>
      <c r="J53" s="50"/>
    </row>
    <row r="54" spans="1:10" ht="16.5" customHeight="1" hidden="1">
      <c r="A54" s="68" t="s">
        <v>75</v>
      </c>
      <c r="B54" s="69" t="s">
        <v>76</v>
      </c>
      <c r="C54" s="67" t="s">
        <v>77</v>
      </c>
      <c r="D54" s="24" t="s">
        <v>67</v>
      </c>
      <c r="E54" s="39"/>
      <c r="F54" s="39"/>
      <c r="G54" s="39"/>
      <c r="H54" s="39"/>
      <c r="I54" s="39"/>
      <c r="J54" s="39"/>
    </row>
    <row r="55" spans="1:10" ht="40.5" customHeight="1">
      <c r="A55" s="89"/>
      <c r="B55" s="85"/>
      <c r="C55" s="87"/>
      <c r="D55" s="29"/>
      <c r="E55" s="52"/>
      <c r="F55" s="52"/>
      <c r="G55" s="52"/>
      <c r="H55" s="54"/>
      <c r="I55" s="54"/>
      <c r="J55" s="54"/>
    </row>
    <row r="56" spans="1:10" ht="12.75">
      <c r="A56" s="68" t="s">
        <v>78</v>
      </c>
      <c r="B56" s="69" t="s">
        <v>79</v>
      </c>
      <c r="C56" s="67" t="s">
        <v>80</v>
      </c>
      <c r="D56" s="24" t="s">
        <v>67</v>
      </c>
      <c r="E56" s="39">
        <v>3</v>
      </c>
      <c r="F56" s="39">
        <v>3</v>
      </c>
      <c r="G56" s="39"/>
      <c r="H56" s="58">
        <f>ROUND(G56*1.06,1)</f>
        <v>0</v>
      </c>
      <c r="I56" s="50">
        <f>ROUND(H56*1.061,1)</f>
        <v>0</v>
      </c>
      <c r="J56" s="50"/>
    </row>
    <row r="57" spans="1:10" ht="20.25" customHeight="1">
      <c r="A57" s="89"/>
      <c r="B57" s="85"/>
      <c r="C57" s="87"/>
      <c r="D57" s="29"/>
      <c r="E57" s="52"/>
      <c r="F57" s="52"/>
      <c r="G57" s="52"/>
      <c r="H57" s="52"/>
      <c r="I57" s="52"/>
      <c r="J57" s="52"/>
    </row>
    <row r="58" spans="1:10" ht="34.5" customHeight="1">
      <c r="A58" s="33" t="s">
        <v>81</v>
      </c>
      <c r="B58" s="64" t="s">
        <v>82</v>
      </c>
      <c r="C58" s="35" t="s">
        <v>83</v>
      </c>
      <c r="D58" s="36"/>
      <c r="E58" s="54"/>
      <c r="F58" s="54"/>
      <c r="G58" s="54"/>
      <c r="H58" s="54"/>
      <c r="I58" s="54"/>
      <c r="J58" s="54"/>
    </row>
    <row r="59" spans="1:10" ht="42" customHeight="1">
      <c r="A59" s="33" t="s">
        <v>84</v>
      </c>
      <c r="B59" s="64" t="s">
        <v>85</v>
      </c>
      <c r="C59" s="35" t="s">
        <v>86</v>
      </c>
      <c r="D59" s="36" t="s">
        <v>43</v>
      </c>
      <c r="E59" s="54">
        <v>21.06</v>
      </c>
      <c r="F59" s="54">
        <v>21.06</v>
      </c>
      <c r="G59" s="39">
        <v>21.31</v>
      </c>
      <c r="H59" s="51">
        <f>ROUND(G59*1.044,1)</f>
        <v>22.2</v>
      </c>
      <c r="I59" s="50">
        <f>ROUND(H59*1.038,1)</f>
        <v>23</v>
      </c>
      <c r="J59" s="50">
        <f>ROUND(I59*1.043,1)</f>
        <v>24</v>
      </c>
    </row>
    <row r="60" spans="1:10" ht="39" customHeight="1">
      <c r="A60" s="33" t="s">
        <v>96</v>
      </c>
      <c r="B60" s="64" t="s">
        <v>97</v>
      </c>
      <c r="C60" s="35" t="s">
        <v>98</v>
      </c>
      <c r="D60" s="36"/>
      <c r="E60" s="54"/>
      <c r="F60" s="54"/>
      <c r="G60" s="54"/>
      <c r="H60" s="55"/>
      <c r="I60" s="54"/>
      <c r="J60" s="54"/>
    </row>
    <row r="61" spans="1:10" ht="12.75">
      <c r="A61" s="68" t="s">
        <v>321</v>
      </c>
      <c r="B61" s="69" t="s">
        <v>99</v>
      </c>
      <c r="C61" s="67" t="s">
        <v>100</v>
      </c>
      <c r="D61" s="98" t="s">
        <v>23</v>
      </c>
      <c r="E61" s="39">
        <v>30.6</v>
      </c>
      <c r="F61" s="39">
        <v>21.1</v>
      </c>
      <c r="G61" s="39">
        <v>24</v>
      </c>
      <c r="H61" s="51">
        <f>ROUND(G61*1.044,1)</f>
        <v>25.1</v>
      </c>
      <c r="I61" s="50">
        <f>ROUND(H61*1.038,1)</f>
        <v>26.1</v>
      </c>
      <c r="J61" s="50">
        <f>ROUND(I61*1.043,1)</f>
        <v>27.2</v>
      </c>
    </row>
    <row r="62" spans="1:10" ht="9.75" customHeight="1">
      <c r="A62" s="89"/>
      <c r="B62" s="85"/>
      <c r="C62" s="87"/>
      <c r="D62" s="99"/>
      <c r="E62" s="52"/>
      <c r="F62" s="52"/>
      <c r="G62" s="52"/>
      <c r="H62" s="51"/>
      <c r="I62" s="52"/>
      <c r="J62" s="52"/>
    </row>
    <row r="63" spans="1:10" ht="17.25" customHeight="1" hidden="1">
      <c r="A63" s="33" t="s">
        <v>101</v>
      </c>
      <c r="B63" s="64" t="s">
        <v>102</v>
      </c>
      <c r="C63" s="35" t="s">
        <v>103</v>
      </c>
      <c r="D63" s="36"/>
      <c r="E63" s="54"/>
      <c r="F63" s="54"/>
      <c r="G63" s="54"/>
      <c r="H63" s="55"/>
      <c r="I63" s="54"/>
      <c r="J63" s="54"/>
    </row>
    <row r="64" spans="1:10" ht="39.75" customHeight="1" hidden="1">
      <c r="A64" s="33" t="s">
        <v>104</v>
      </c>
      <c r="B64" s="64" t="s">
        <v>105</v>
      </c>
      <c r="C64" s="35" t="s">
        <v>106</v>
      </c>
      <c r="D64" s="36"/>
      <c r="E64" s="54"/>
      <c r="F64" s="54"/>
      <c r="G64" s="54"/>
      <c r="H64" s="51"/>
      <c r="I64" s="54"/>
      <c r="J64" s="54"/>
    </row>
    <row r="65" spans="1:10" ht="132.75" customHeight="1">
      <c r="A65" s="33" t="s">
        <v>107</v>
      </c>
      <c r="B65" s="64" t="s">
        <v>108</v>
      </c>
      <c r="C65" s="35" t="s">
        <v>109</v>
      </c>
      <c r="D65" s="36" t="s">
        <v>0</v>
      </c>
      <c r="E65" s="54">
        <v>314.6</v>
      </c>
      <c r="F65" s="54">
        <v>314.51</v>
      </c>
      <c r="G65" s="54">
        <v>110</v>
      </c>
      <c r="H65" s="51">
        <f>ROUND(G65*1.044,1)</f>
        <v>114.8</v>
      </c>
      <c r="I65" s="50">
        <f>ROUND(H65*1.038,1)</f>
        <v>119.2</v>
      </c>
      <c r="J65" s="50">
        <f>ROUND(I65*1.043,1)</f>
        <v>124.3</v>
      </c>
    </row>
    <row r="66" spans="1:10" ht="75.75" customHeight="1">
      <c r="A66" s="33" t="s">
        <v>322</v>
      </c>
      <c r="B66" s="64" t="s">
        <v>110</v>
      </c>
      <c r="C66" s="35" t="s">
        <v>111</v>
      </c>
      <c r="D66" s="36"/>
      <c r="E66" s="54">
        <f>SUM(E67:E116)</f>
        <v>535.5</v>
      </c>
      <c r="F66" s="54">
        <f>SUM(F67:F116)</f>
        <v>535.5</v>
      </c>
      <c r="G66" s="54">
        <f>SUM(G67:G116)</f>
        <v>293.02</v>
      </c>
      <c r="H66" s="51">
        <f>ROUND(G66*1.044,1)</f>
        <v>305.9</v>
      </c>
      <c r="I66" s="50">
        <f>ROUND(H66*1.038,1)</f>
        <v>317.5</v>
      </c>
      <c r="J66" s="50">
        <f>ROUND(I66*1.043,1)</f>
        <v>331.2</v>
      </c>
    </row>
    <row r="67" spans="1:10" ht="25.5" hidden="1">
      <c r="A67" s="33" t="s">
        <v>112</v>
      </c>
      <c r="B67" s="64" t="s">
        <v>330</v>
      </c>
      <c r="C67" s="35" t="s">
        <v>113</v>
      </c>
      <c r="D67" s="36"/>
      <c r="E67" s="54"/>
      <c r="F67" s="54"/>
      <c r="G67" s="54"/>
      <c r="H67" s="51"/>
      <c r="I67" s="50"/>
      <c r="J67" s="54"/>
    </row>
    <row r="68" spans="1:10" ht="63.75" hidden="1">
      <c r="A68" s="33" t="s">
        <v>114</v>
      </c>
      <c r="B68" s="64" t="s">
        <v>2</v>
      </c>
      <c r="C68" s="35" t="s">
        <v>115</v>
      </c>
      <c r="D68" s="36"/>
      <c r="E68" s="54"/>
      <c r="F68" s="54"/>
      <c r="G68" s="54"/>
      <c r="H68" s="51"/>
      <c r="I68" s="54"/>
      <c r="J68" s="54"/>
    </row>
    <row r="69" spans="1:10" ht="140.25" hidden="1">
      <c r="A69" s="33" t="s">
        <v>116</v>
      </c>
      <c r="B69" s="64" t="s">
        <v>117</v>
      </c>
      <c r="C69" s="35" t="s">
        <v>118</v>
      </c>
      <c r="D69" s="36"/>
      <c r="E69" s="54"/>
      <c r="F69" s="54"/>
      <c r="G69" s="54"/>
      <c r="H69" s="51"/>
      <c r="I69" s="54"/>
      <c r="J69" s="54"/>
    </row>
    <row r="70" spans="1:10" ht="114.75" hidden="1">
      <c r="A70" s="33" t="s">
        <v>119</v>
      </c>
      <c r="B70" s="64" t="s">
        <v>120</v>
      </c>
      <c r="C70" s="35" t="s">
        <v>121</v>
      </c>
      <c r="D70" s="36"/>
      <c r="E70" s="54"/>
      <c r="F70" s="54"/>
      <c r="G70" s="54"/>
      <c r="H70" s="51"/>
      <c r="I70" s="54"/>
      <c r="J70" s="54"/>
    </row>
    <row r="71" spans="1:10" ht="72" customHeight="1" hidden="1">
      <c r="A71" s="33" t="s">
        <v>122</v>
      </c>
      <c r="B71" s="64" t="s">
        <v>7</v>
      </c>
      <c r="C71" s="35" t="s">
        <v>123</v>
      </c>
      <c r="D71" s="36"/>
      <c r="E71" s="54"/>
      <c r="F71" s="54"/>
      <c r="G71" s="54"/>
      <c r="H71" s="51"/>
      <c r="I71" s="54"/>
      <c r="J71" s="54"/>
    </row>
    <row r="72" spans="1:10" ht="51" hidden="1">
      <c r="A72" s="33" t="s">
        <v>124</v>
      </c>
      <c r="B72" s="64" t="s">
        <v>8</v>
      </c>
      <c r="C72" s="35" t="s">
        <v>125</v>
      </c>
      <c r="D72" s="36"/>
      <c r="E72" s="54"/>
      <c r="F72" s="54"/>
      <c r="G72" s="54"/>
      <c r="H72" s="51"/>
      <c r="I72" s="54"/>
      <c r="J72" s="54"/>
    </row>
    <row r="73" spans="1:10" ht="76.5" hidden="1">
      <c r="A73" s="33" t="s">
        <v>126</v>
      </c>
      <c r="B73" s="64" t="s">
        <v>127</v>
      </c>
      <c r="C73" s="35" t="s">
        <v>128</v>
      </c>
      <c r="D73" s="36"/>
      <c r="E73" s="54"/>
      <c r="F73" s="54"/>
      <c r="G73" s="54"/>
      <c r="H73" s="51"/>
      <c r="I73" s="54"/>
      <c r="J73" s="54"/>
    </row>
    <row r="74" spans="1:10" ht="38.25" hidden="1">
      <c r="A74" s="22" t="s">
        <v>129</v>
      </c>
      <c r="B74" s="25" t="s">
        <v>14</v>
      </c>
      <c r="C74" s="23" t="s">
        <v>130</v>
      </c>
      <c r="D74" s="24" t="s">
        <v>131</v>
      </c>
      <c r="E74" s="39"/>
      <c r="F74" s="39"/>
      <c r="G74" s="39"/>
      <c r="H74" s="51"/>
      <c r="I74" s="50"/>
      <c r="J74" s="39"/>
    </row>
    <row r="75" spans="1:10" ht="38.25" hidden="1">
      <c r="A75" s="22" t="s">
        <v>132</v>
      </c>
      <c r="B75" s="25" t="s">
        <v>21</v>
      </c>
      <c r="C75" s="23" t="s">
        <v>133</v>
      </c>
      <c r="D75" s="24" t="s">
        <v>23</v>
      </c>
      <c r="E75" s="39"/>
      <c r="F75" s="39"/>
      <c r="G75" s="39"/>
      <c r="H75" s="51"/>
      <c r="I75" s="50"/>
      <c r="J75" s="39"/>
    </row>
    <row r="76" spans="1:10" ht="12.75" hidden="1">
      <c r="A76" s="68" t="s">
        <v>134</v>
      </c>
      <c r="B76" s="69" t="s">
        <v>389</v>
      </c>
      <c r="C76" s="67" t="s">
        <v>135</v>
      </c>
      <c r="D76" s="24" t="s">
        <v>136</v>
      </c>
      <c r="E76" s="39"/>
      <c r="F76" s="39"/>
      <c r="G76" s="39"/>
      <c r="H76" s="51"/>
      <c r="I76" s="39"/>
      <c r="J76" s="39"/>
    </row>
    <row r="77" spans="1:10" ht="124.5" customHeight="1">
      <c r="A77" s="89"/>
      <c r="B77" s="85"/>
      <c r="C77" s="87"/>
      <c r="D77" s="29"/>
      <c r="E77" s="52">
        <v>535.5</v>
      </c>
      <c r="F77" s="52">
        <v>535.5</v>
      </c>
      <c r="G77" s="52">
        <v>293.02</v>
      </c>
      <c r="H77" s="51">
        <v>293.02</v>
      </c>
      <c r="I77" s="50">
        <v>310.3</v>
      </c>
      <c r="J77" s="50">
        <f>ROUND(I77*1.0571,1)</f>
        <v>328</v>
      </c>
    </row>
    <row r="78" spans="1:10" ht="1.5" customHeight="1" hidden="1">
      <c r="A78" s="33" t="s">
        <v>137</v>
      </c>
      <c r="B78" s="64" t="s">
        <v>29</v>
      </c>
      <c r="C78" s="35" t="s">
        <v>138</v>
      </c>
      <c r="D78" s="36"/>
      <c r="E78" s="54"/>
      <c r="F78" s="54"/>
      <c r="G78" s="54"/>
      <c r="H78" s="51"/>
      <c r="I78" s="54"/>
      <c r="J78" s="54"/>
    </row>
    <row r="79" spans="1:10" ht="48.75" customHeight="1" hidden="1">
      <c r="A79" s="33" t="s">
        <v>139</v>
      </c>
      <c r="B79" s="64" t="s">
        <v>33</v>
      </c>
      <c r="C79" s="35" t="s">
        <v>140</v>
      </c>
      <c r="D79" s="36"/>
      <c r="E79" s="54"/>
      <c r="F79" s="54"/>
      <c r="G79" s="54"/>
      <c r="H79" s="51"/>
      <c r="I79" s="54"/>
      <c r="J79" s="54"/>
    </row>
    <row r="80" spans="1:10" ht="58.5" customHeight="1" hidden="1">
      <c r="A80" s="33" t="s">
        <v>141</v>
      </c>
      <c r="B80" s="64" t="s">
        <v>36</v>
      </c>
      <c r="C80" s="35" t="s">
        <v>142</v>
      </c>
      <c r="D80" s="36"/>
      <c r="E80" s="54"/>
      <c r="F80" s="54"/>
      <c r="G80" s="54"/>
      <c r="H80" s="51"/>
      <c r="I80" s="54"/>
      <c r="J80" s="54"/>
    </row>
    <row r="81" spans="1:10" ht="35.25" customHeight="1" hidden="1">
      <c r="A81" s="33" t="s">
        <v>143</v>
      </c>
      <c r="B81" s="64" t="s">
        <v>38</v>
      </c>
      <c r="C81" s="35" t="s">
        <v>144</v>
      </c>
      <c r="D81" s="36"/>
      <c r="E81" s="54"/>
      <c r="F81" s="54"/>
      <c r="G81" s="54"/>
      <c r="H81" s="51"/>
      <c r="I81" s="54"/>
      <c r="J81" s="54"/>
    </row>
    <row r="82" spans="1:10" ht="60" customHeight="1" hidden="1">
      <c r="A82" s="33" t="s">
        <v>145</v>
      </c>
      <c r="B82" s="64" t="s">
        <v>41</v>
      </c>
      <c r="C82" s="35" t="s">
        <v>146</v>
      </c>
      <c r="D82" s="36"/>
      <c r="E82" s="54"/>
      <c r="F82" s="54"/>
      <c r="G82" s="54"/>
      <c r="H82" s="51"/>
      <c r="I82" s="54"/>
      <c r="J82" s="54"/>
    </row>
    <row r="83" spans="1:10" ht="3" customHeight="1" hidden="1">
      <c r="A83" s="33" t="s">
        <v>147</v>
      </c>
      <c r="B83" s="64" t="s">
        <v>46</v>
      </c>
      <c r="C83" s="35" t="s">
        <v>148</v>
      </c>
      <c r="D83" s="36"/>
      <c r="E83" s="54"/>
      <c r="F83" s="54"/>
      <c r="G83" s="54"/>
      <c r="H83" s="51"/>
      <c r="I83" s="54"/>
      <c r="J83" s="54"/>
    </row>
    <row r="84" spans="1:10" ht="46.5" customHeight="1" hidden="1">
      <c r="A84" s="33" t="s">
        <v>149</v>
      </c>
      <c r="B84" s="64" t="s">
        <v>50</v>
      </c>
      <c r="C84" s="35" t="s">
        <v>150</v>
      </c>
      <c r="D84" s="36"/>
      <c r="E84" s="54"/>
      <c r="F84" s="54"/>
      <c r="G84" s="54"/>
      <c r="H84" s="51"/>
      <c r="I84" s="54"/>
      <c r="J84" s="54"/>
    </row>
    <row r="85" spans="1:10" ht="56.25" customHeight="1" hidden="1">
      <c r="A85" s="33" t="s">
        <v>151</v>
      </c>
      <c r="B85" s="64" t="s">
        <v>52</v>
      </c>
      <c r="C85" s="35" t="s">
        <v>152</v>
      </c>
      <c r="D85" s="36"/>
      <c r="E85" s="54"/>
      <c r="F85" s="54"/>
      <c r="G85" s="54"/>
      <c r="H85" s="51"/>
      <c r="I85" s="54"/>
      <c r="J85" s="54"/>
    </row>
    <row r="86" spans="1:10" ht="41.25" customHeight="1" hidden="1">
      <c r="A86" s="22" t="s">
        <v>153</v>
      </c>
      <c r="B86" s="25" t="s">
        <v>55</v>
      </c>
      <c r="C86" s="23" t="s">
        <v>154</v>
      </c>
      <c r="D86" s="24" t="s">
        <v>155</v>
      </c>
      <c r="E86" s="39"/>
      <c r="F86" s="39"/>
      <c r="G86" s="39"/>
      <c r="H86" s="51"/>
      <c r="I86" s="50"/>
      <c r="J86" s="39"/>
    </row>
    <row r="87" spans="1:10" ht="63.75" customHeight="1" hidden="1">
      <c r="A87" s="33" t="s">
        <v>156</v>
      </c>
      <c r="B87" s="64" t="s">
        <v>57</v>
      </c>
      <c r="C87" s="35" t="s">
        <v>157</v>
      </c>
      <c r="D87" s="36"/>
      <c r="E87" s="54"/>
      <c r="F87" s="54"/>
      <c r="G87" s="54"/>
      <c r="H87" s="51"/>
      <c r="I87" s="54"/>
      <c r="J87" s="54"/>
    </row>
    <row r="88" spans="1:10" ht="67.5" customHeight="1" hidden="1">
      <c r="A88" s="33" t="s">
        <v>158</v>
      </c>
      <c r="B88" s="64" t="s">
        <v>58</v>
      </c>
      <c r="C88" s="35" t="s">
        <v>159</v>
      </c>
      <c r="D88" s="36"/>
      <c r="E88" s="54"/>
      <c r="F88" s="54"/>
      <c r="G88" s="54"/>
      <c r="H88" s="51"/>
      <c r="I88" s="50">
        <f>H88*1.0691</f>
        <v>0</v>
      </c>
      <c r="J88" s="50">
        <f>I88*1.061</f>
        <v>0</v>
      </c>
    </row>
    <row r="89" spans="1:10" ht="91.5" customHeight="1" hidden="1">
      <c r="A89" s="22" t="s">
        <v>160</v>
      </c>
      <c r="B89" s="25" t="s">
        <v>60</v>
      </c>
      <c r="C89" s="23" t="s">
        <v>161</v>
      </c>
      <c r="D89" s="24" t="s">
        <v>162</v>
      </c>
      <c r="E89" s="39"/>
      <c r="F89" s="39"/>
      <c r="G89" s="39"/>
      <c r="H89" s="51"/>
      <c r="I89" s="50">
        <f>H89*1.0691</f>
        <v>0</v>
      </c>
      <c r="J89" s="50">
        <f>I89*1.061</f>
        <v>0</v>
      </c>
    </row>
    <row r="90" spans="1:10" ht="106.5" customHeight="1" hidden="1">
      <c r="A90" s="33" t="s">
        <v>163</v>
      </c>
      <c r="B90" s="64" t="s">
        <v>164</v>
      </c>
      <c r="C90" s="35" t="s">
        <v>165</v>
      </c>
      <c r="D90" s="36"/>
      <c r="E90" s="54"/>
      <c r="F90" s="54"/>
      <c r="G90" s="54"/>
      <c r="H90" s="51"/>
      <c r="I90" s="54"/>
      <c r="J90" s="54"/>
    </row>
    <row r="91" spans="1:10" ht="46.5" customHeight="1" hidden="1">
      <c r="A91" s="33" t="s">
        <v>166</v>
      </c>
      <c r="B91" s="64" t="s">
        <v>167</v>
      </c>
      <c r="C91" s="35" t="s">
        <v>168</v>
      </c>
      <c r="D91" s="36"/>
      <c r="E91" s="54"/>
      <c r="F91" s="54"/>
      <c r="G91" s="54"/>
      <c r="H91" s="51"/>
      <c r="I91" s="54"/>
      <c r="J91" s="54"/>
    </row>
    <row r="92" spans="1:10" ht="3.75" customHeight="1" hidden="1">
      <c r="A92" s="33" t="s">
        <v>169</v>
      </c>
      <c r="B92" s="64" t="s">
        <v>63</v>
      </c>
      <c r="C92" s="35" t="s">
        <v>170</v>
      </c>
      <c r="D92" s="36"/>
      <c r="E92" s="54"/>
      <c r="F92" s="54"/>
      <c r="G92" s="54"/>
      <c r="H92" s="51"/>
      <c r="I92" s="54"/>
      <c r="J92" s="54"/>
    </row>
    <row r="93" spans="1:10" ht="65.25" customHeight="1" hidden="1">
      <c r="A93" s="33" t="s">
        <v>171</v>
      </c>
      <c r="B93" s="64" t="s">
        <v>65</v>
      </c>
      <c r="C93" s="35" t="s">
        <v>172</v>
      </c>
      <c r="D93" s="36"/>
      <c r="E93" s="54"/>
      <c r="F93" s="54"/>
      <c r="G93" s="54"/>
      <c r="H93" s="51"/>
      <c r="I93" s="54"/>
      <c r="J93" s="54"/>
    </row>
    <row r="94" spans="1:10" ht="57.75" customHeight="1" hidden="1">
      <c r="A94" s="33" t="s">
        <v>173</v>
      </c>
      <c r="B94" s="64" t="s">
        <v>69</v>
      </c>
      <c r="C94" s="35" t="s">
        <v>174</v>
      </c>
      <c r="D94" s="36"/>
      <c r="E94" s="54"/>
      <c r="F94" s="54"/>
      <c r="G94" s="54"/>
      <c r="H94" s="51"/>
      <c r="I94" s="54"/>
      <c r="J94" s="54"/>
    </row>
    <row r="95" spans="1:10" ht="54" customHeight="1" hidden="1">
      <c r="A95" s="22" t="s">
        <v>175</v>
      </c>
      <c r="B95" s="25" t="s">
        <v>176</v>
      </c>
      <c r="C95" s="23" t="s">
        <v>177</v>
      </c>
      <c r="D95" s="24" t="s">
        <v>136</v>
      </c>
      <c r="E95" s="39"/>
      <c r="F95" s="39"/>
      <c r="G95" s="39"/>
      <c r="H95" s="51"/>
      <c r="I95" s="50">
        <f>H95*1.0691</f>
        <v>0</v>
      </c>
      <c r="J95" s="50">
        <f>I95*1.061</f>
        <v>0</v>
      </c>
    </row>
    <row r="96" spans="1:10" ht="43.5" customHeight="1" hidden="1">
      <c r="A96" s="33" t="s">
        <v>178</v>
      </c>
      <c r="B96" s="64" t="s">
        <v>179</v>
      </c>
      <c r="C96" s="35" t="s">
        <v>180</v>
      </c>
      <c r="D96" s="36"/>
      <c r="E96" s="54"/>
      <c r="F96" s="54"/>
      <c r="G96" s="54"/>
      <c r="H96" s="51"/>
      <c r="I96" s="54"/>
      <c r="J96" s="54"/>
    </row>
    <row r="97" spans="1:10" ht="37.5" customHeight="1" hidden="1">
      <c r="A97" s="33" t="s">
        <v>181</v>
      </c>
      <c r="B97" s="64" t="s">
        <v>79</v>
      </c>
      <c r="C97" s="35" t="s">
        <v>182</v>
      </c>
      <c r="D97" s="36"/>
      <c r="E97" s="54"/>
      <c r="F97" s="54"/>
      <c r="G97" s="54"/>
      <c r="H97" s="51"/>
      <c r="I97" s="54"/>
      <c r="J97" s="54"/>
    </row>
    <row r="98" spans="1:10" ht="39.75" customHeight="1" hidden="1">
      <c r="A98" s="22" t="s">
        <v>183</v>
      </c>
      <c r="B98" s="25" t="s">
        <v>82</v>
      </c>
      <c r="C98" s="23" t="s">
        <v>184</v>
      </c>
      <c r="D98" s="24" t="s">
        <v>136</v>
      </c>
      <c r="E98" s="39"/>
      <c r="F98" s="39"/>
      <c r="G98" s="39"/>
      <c r="H98" s="51"/>
      <c r="I98" s="50">
        <f>H98*1.0691</f>
        <v>0</v>
      </c>
      <c r="J98" s="50">
        <f>I98*1.061</f>
        <v>0</v>
      </c>
    </row>
    <row r="99" spans="1:10" ht="37.5" customHeight="1" hidden="1">
      <c r="A99" s="22" t="s">
        <v>185</v>
      </c>
      <c r="B99" s="25" t="s">
        <v>85</v>
      </c>
      <c r="C99" s="23" t="s">
        <v>186</v>
      </c>
      <c r="D99" s="24" t="s">
        <v>43</v>
      </c>
      <c r="E99" s="39"/>
      <c r="F99" s="39"/>
      <c r="G99" s="39"/>
      <c r="H99" s="51"/>
      <c r="I99" s="50">
        <f>H99*1.0691</f>
        <v>0</v>
      </c>
      <c r="J99" s="50">
        <f>I99*1.061</f>
        <v>0</v>
      </c>
    </row>
    <row r="100" spans="1:10" ht="31.5" customHeight="1" hidden="1">
      <c r="A100" s="33" t="s">
        <v>187</v>
      </c>
      <c r="B100" s="64" t="s">
        <v>87</v>
      </c>
      <c r="C100" s="35" t="s">
        <v>188</v>
      </c>
      <c r="D100" s="36"/>
      <c r="E100" s="54"/>
      <c r="F100" s="54"/>
      <c r="G100" s="54"/>
      <c r="H100" s="51"/>
      <c r="I100" s="54"/>
      <c r="J100" s="54"/>
    </row>
    <row r="101" spans="1:10" ht="42.75" customHeight="1" hidden="1">
      <c r="A101" s="33" t="s">
        <v>189</v>
      </c>
      <c r="B101" s="64" t="s">
        <v>88</v>
      </c>
      <c r="C101" s="35" t="s">
        <v>190</v>
      </c>
      <c r="D101" s="36"/>
      <c r="E101" s="54"/>
      <c r="F101" s="54"/>
      <c r="G101" s="54"/>
      <c r="H101" s="51"/>
      <c r="I101" s="54"/>
      <c r="J101" s="54"/>
    </row>
    <row r="102" spans="1:10" ht="41.25" customHeight="1" hidden="1">
      <c r="A102" s="33" t="s">
        <v>191</v>
      </c>
      <c r="B102" s="64" t="s">
        <v>89</v>
      </c>
      <c r="C102" s="35" t="s">
        <v>192</v>
      </c>
      <c r="D102" s="36"/>
      <c r="E102" s="54"/>
      <c r="F102" s="54"/>
      <c r="G102" s="54"/>
      <c r="H102" s="51"/>
      <c r="I102" s="54"/>
      <c r="J102" s="54"/>
    </row>
    <row r="103" spans="1:10" ht="45" customHeight="1" hidden="1">
      <c r="A103" s="33" t="s">
        <v>193</v>
      </c>
      <c r="B103" s="64" t="s">
        <v>194</v>
      </c>
      <c r="C103" s="35" t="s">
        <v>195</v>
      </c>
      <c r="D103" s="36"/>
      <c r="E103" s="54"/>
      <c r="F103" s="54"/>
      <c r="G103" s="54"/>
      <c r="H103" s="51"/>
      <c r="I103" s="54"/>
      <c r="J103" s="54"/>
    </row>
    <row r="104" spans="1:10" ht="33.75" customHeight="1" hidden="1">
      <c r="A104" s="33" t="s">
        <v>196</v>
      </c>
      <c r="B104" s="64" t="s">
        <v>197</v>
      </c>
      <c r="C104" s="35" t="s">
        <v>198</v>
      </c>
      <c r="D104" s="36"/>
      <c r="E104" s="54"/>
      <c r="F104" s="54"/>
      <c r="G104" s="54"/>
      <c r="H104" s="51"/>
      <c r="I104" s="54"/>
      <c r="J104" s="54"/>
    </row>
    <row r="105" spans="1:10" ht="43.5" customHeight="1" hidden="1">
      <c r="A105" s="33" t="s">
        <v>199</v>
      </c>
      <c r="B105" s="64" t="s">
        <v>90</v>
      </c>
      <c r="C105" s="35" t="s">
        <v>200</v>
      </c>
      <c r="D105" s="36"/>
      <c r="E105" s="54"/>
      <c r="F105" s="54"/>
      <c r="G105" s="54"/>
      <c r="H105" s="51"/>
      <c r="I105" s="54"/>
      <c r="J105" s="54"/>
    </row>
    <row r="106" spans="1:10" ht="28.5" customHeight="1" hidden="1">
      <c r="A106" s="33" t="s">
        <v>201</v>
      </c>
      <c r="B106" s="64" t="s">
        <v>91</v>
      </c>
      <c r="C106" s="35" t="s">
        <v>202</v>
      </c>
      <c r="D106" s="36"/>
      <c r="E106" s="54"/>
      <c r="F106" s="54"/>
      <c r="G106" s="54"/>
      <c r="H106" s="51"/>
      <c r="I106" s="54"/>
      <c r="J106" s="54"/>
    </row>
    <row r="107" spans="1:10" ht="48.75" customHeight="1" hidden="1">
      <c r="A107" s="33" t="s">
        <v>203</v>
      </c>
      <c r="B107" s="64" t="s">
        <v>204</v>
      </c>
      <c r="C107" s="35" t="s">
        <v>205</v>
      </c>
      <c r="D107" s="36"/>
      <c r="E107" s="54"/>
      <c r="F107" s="54"/>
      <c r="G107" s="54"/>
      <c r="H107" s="51"/>
      <c r="I107" s="54"/>
      <c r="J107" s="54"/>
    </row>
    <row r="108" spans="1:10" ht="73.5" customHeight="1" hidden="1">
      <c r="A108" s="33" t="s">
        <v>206</v>
      </c>
      <c r="B108" s="64" t="s">
        <v>92</v>
      </c>
      <c r="C108" s="35" t="s">
        <v>207</v>
      </c>
      <c r="D108" s="36"/>
      <c r="E108" s="54"/>
      <c r="F108" s="54"/>
      <c r="G108" s="54"/>
      <c r="H108" s="51"/>
      <c r="I108" s="54"/>
      <c r="J108" s="54"/>
    </row>
    <row r="109" spans="1:10" ht="88.5" customHeight="1" hidden="1">
      <c r="A109" s="33" t="s">
        <v>208</v>
      </c>
      <c r="B109" s="64" t="s">
        <v>93</v>
      </c>
      <c r="C109" s="35" t="s">
        <v>209</v>
      </c>
      <c r="D109" s="36"/>
      <c r="E109" s="54"/>
      <c r="F109" s="54"/>
      <c r="G109" s="54"/>
      <c r="H109" s="51"/>
      <c r="I109" s="54"/>
      <c r="J109" s="54"/>
    </row>
    <row r="110" spans="1:10" ht="20.25" customHeight="1" hidden="1">
      <c r="A110" s="33" t="s">
        <v>210</v>
      </c>
      <c r="B110" s="64" t="s">
        <v>211</v>
      </c>
      <c r="C110" s="35" t="s">
        <v>212</v>
      </c>
      <c r="D110" s="36"/>
      <c r="E110" s="54"/>
      <c r="F110" s="54"/>
      <c r="G110" s="54"/>
      <c r="H110" s="51"/>
      <c r="I110" s="54"/>
      <c r="J110" s="54"/>
    </row>
    <row r="111" spans="1:10" ht="2.25" customHeight="1" hidden="1">
      <c r="A111" s="33" t="s">
        <v>213</v>
      </c>
      <c r="B111" s="64" t="s">
        <v>94</v>
      </c>
      <c r="C111" s="35" t="s">
        <v>214</v>
      </c>
      <c r="D111" s="36"/>
      <c r="E111" s="54"/>
      <c r="F111" s="54"/>
      <c r="G111" s="54"/>
      <c r="H111" s="51"/>
      <c r="I111" s="54"/>
      <c r="J111" s="54"/>
    </row>
    <row r="112" spans="1:10" ht="43.5" customHeight="1" hidden="1">
      <c r="A112" s="33" t="s">
        <v>215</v>
      </c>
      <c r="B112" s="64" t="s">
        <v>95</v>
      </c>
      <c r="C112" s="35" t="s">
        <v>216</v>
      </c>
      <c r="D112" s="36"/>
      <c r="E112" s="54"/>
      <c r="F112" s="54"/>
      <c r="G112" s="54"/>
      <c r="H112" s="51"/>
      <c r="I112" s="54"/>
      <c r="J112" s="54"/>
    </row>
    <row r="113" spans="1:10" ht="28.5" customHeight="1" hidden="1">
      <c r="A113" s="33" t="s">
        <v>217</v>
      </c>
      <c r="B113" s="64" t="s">
        <v>97</v>
      </c>
      <c r="C113" s="35" t="s">
        <v>218</v>
      </c>
      <c r="D113" s="36"/>
      <c r="E113" s="54"/>
      <c r="F113" s="54"/>
      <c r="G113" s="54"/>
      <c r="H113" s="51"/>
      <c r="I113" s="54"/>
      <c r="J113" s="54"/>
    </row>
    <row r="114" spans="1:10" ht="20.25" customHeight="1" hidden="1">
      <c r="A114" s="33" t="s">
        <v>219</v>
      </c>
      <c r="B114" s="64" t="s">
        <v>102</v>
      </c>
      <c r="C114" s="35" t="s">
        <v>220</v>
      </c>
      <c r="D114" s="36"/>
      <c r="E114" s="54"/>
      <c r="F114" s="54"/>
      <c r="G114" s="54"/>
      <c r="H114" s="51"/>
      <c r="I114" s="54"/>
      <c r="J114" s="54"/>
    </row>
    <row r="115" spans="1:10" ht="45.75" customHeight="1" hidden="1">
      <c r="A115" s="33" t="s">
        <v>221</v>
      </c>
      <c r="B115" s="64" t="s">
        <v>105</v>
      </c>
      <c r="C115" s="35" t="s">
        <v>222</v>
      </c>
      <c r="D115" s="36"/>
      <c r="E115" s="54"/>
      <c r="F115" s="54"/>
      <c r="G115" s="54"/>
      <c r="H115" s="55"/>
      <c r="I115" s="54"/>
      <c r="J115" s="54"/>
    </row>
    <row r="116" spans="1:10" ht="15" customHeight="1" hidden="1">
      <c r="A116" s="33" t="s">
        <v>223</v>
      </c>
      <c r="B116" s="64" t="s">
        <v>224</v>
      </c>
      <c r="C116" s="35" t="s">
        <v>225</v>
      </c>
      <c r="D116" s="36"/>
      <c r="E116" s="54"/>
      <c r="F116" s="54"/>
      <c r="G116" s="54"/>
      <c r="H116" s="55"/>
      <c r="I116" s="54"/>
      <c r="J116" s="54"/>
    </row>
    <row r="117" spans="1:10" ht="76.5">
      <c r="A117" s="33" t="s">
        <v>323</v>
      </c>
      <c r="B117" s="64" t="s">
        <v>226</v>
      </c>
      <c r="C117" s="35" t="s">
        <v>227</v>
      </c>
      <c r="D117" s="36"/>
      <c r="E117" s="54">
        <f aca="true" t="shared" si="2" ref="E117:J117">E118+E129</f>
        <v>200.72</v>
      </c>
      <c r="F117" s="54">
        <f t="shared" si="2"/>
        <v>200.72</v>
      </c>
      <c r="G117" s="54">
        <f t="shared" si="2"/>
        <v>205.73</v>
      </c>
      <c r="H117" s="54">
        <f t="shared" si="2"/>
        <v>201.3</v>
      </c>
      <c r="I117" s="54">
        <f t="shared" si="2"/>
        <v>213.5</v>
      </c>
      <c r="J117" s="54">
        <f t="shared" si="2"/>
        <v>225.6</v>
      </c>
    </row>
    <row r="118" spans="1:10" ht="12.75">
      <c r="A118" s="68" t="s">
        <v>228</v>
      </c>
      <c r="B118" s="69" t="s">
        <v>229</v>
      </c>
      <c r="C118" s="67" t="s">
        <v>230</v>
      </c>
      <c r="D118" s="24" t="s">
        <v>231</v>
      </c>
      <c r="E118" s="39">
        <v>199.72</v>
      </c>
      <c r="F118" s="39">
        <v>199.72</v>
      </c>
      <c r="G118" s="39">
        <v>204.73</v>
      </c>
      <c r="H118" s="51">
        <v>200.3</v>
      </c>
      <c r="I118" s="50">
        <f>ROUND(H118*1.061,1)</f>
        <v>212.5</v>
      </c>
      <c r="J118" s="50">
        <f>ROUND(I118*1.057,1)</f>
        <v>224.6</v>
      </c>
    </row>
    <row r="119" spans="1:10" ht="12.75">
      <c r="A119" s="88"/>
      <c r="B119" s="84"/>
      <c r="C119" s="86"/>
      <c r="D119" s="27"/>
      <c r="E119" s="50"/>
      <c r="F119" s="50"/>
      <c r="G119" s="50"/>
      <c r="H119" s="50"/>
      <c r="I119" s="50"/>
      <c r="J119" s="50"/>
    </row>
    <row r="120" spans="1:10" ht="8.25" customHeight="1">
      <c r="A120" s="88"/>
      <c r="B120" s="84"/>
      <c r="C120" s="86"/>
      <c r="D120" s="27"/>
      <c r="E120" s="50"/>
      <c r="F120" s="50"/>
      <c r="G120" s="50"/>
      <c r="H120" s="50"/>
      <c r="I120" s="50"/>
      <c r="J120" s="50"/>
    </row>
    <row r="121" spans="1:10" ht="12.75" hidden="1">
      <c r="A121" s="89"/>
      <c r="B121" s="85"/>
      <c r="C121" s="87"/>
      <c r="D121" s="29"/>
      <c r="E121" s="52"/>
      <c r="F121" s="52"/>
      <c r="G121" s="52"/>
      <c r="H121" s="52"/>
      <c r="I121" s="52"/>
      <c r="J121" s="52"/>
    </row>
    <row r="122" spans="1:10" ht="0.75" customHeight="1">
      <c r="A122" s="33" t="s">
        <v>232</v>
      </c>
      <c r="B122" s="64" t="s">
        <v>233</v>
      </c>
      <c r="C122" s="35" t="s">
        <v>234</v>
      </c>
      <c r="D122" s="36"/>
      <c r="E122" s="54"/>
      <c r="F122" s="54"/>
      <c r="G122" s="54"/>
      <c r="H122" s="54"/>
      <c r="I122" s="54"/>
      <c r="J122" s="54"/>
    </row>
    <row r="123" spans="1:10" ht="20.25" customHeight="1" hidden="1">
      <c r="A123" s="68" t="s">
        <v>235</v>
      </c>
      <c r="B123" s="69" t="s">
        <v>236</v>
      </c>
      <c r="C123" s="67" t="s">
        <v>237</v>
      </c>
      <c r="D123" s="24" t="s">
        <v>136</v>
      </c>
      <c r="E123" s="39"/>
      <c r="F123" s="39"/>
      <c r="G123" s="39"/>
      <c r="H123" s="39"/>
      <c r="I123" s="39"/>
      <c r="J123" s="39"/>
    </row>
    <row r="124" spans="1:10" ht="13.5" customHeight="1" hidden="1">
      <c r="A124" s="88"/>
      <c r="B124" s="84"/>
      <c r="C124" s="86"/>
      <c r="D124" s="27"/>
      <c r="E124" s="50"/>
      <c r="F124" s="50"/>
      <c r="G124" s="50"/>
      <c r="H124" s="50"/>
      <c r="I124" s="50"/>
      <c r="J124" s="50"/>
    </row>
    <row r="125" spans="1:10" ht="12.75" customHeight="1" hidden="1">
      <c r="A125" s="88"/>
      <c r="B125" s="84"/>
      <c r="C125" s="86"/>
      <c r="D125" s="27"/>
      <c r="E125" s="50"/>
      <c r="F125" s="50"/>
      <c r="G125" s="50"/>
      <c r="H125" s="50"/>
      <c r="I125" s="50"/>
      <c r="J125" s="50"/>
    </row>
    <row r="126" spans="1:10" ht="18.75" customHeight="1" hidden="1">
      <c r="A126" s="89"/>
      <c r="B126" s="85"/>
      <c r="C126" s="87"/>
      <c r="D126" s="29"/>
      <c r="E126" s="52"/>
      <c r="F126" s="52"/>
      <c r="G126" s="52"/>
      <c r="H126" s="52"/>
      <c r="I126" s="52"/>
      <c r="J126" s="52"/>
    </row>
    <row r="127" spans="1:10" ht="0.75" customHeight="1" hidden="1">
      <c r="A127" s="33" t="s">
        <v>238</v>
      </c>
      <c r="B127" s="64" t="s">
        <v>239</v>
      </c>
      <c r="C127" s="35" t="s">
        <v>240</v>
      </c>
      <c r="D127" s="36"/>
      <c r="E127" s="54"/>
      <c r="F127" s="54"/>
      <c r="G127" s="54"/>
      <c r="H127" s="54"/>
      <c r="I127" s="54"/>
      <c r="J127" s="54"/>
    </row>
    <row r="128" spans="1:10" ht="28.5" customHeight="1" hidden="1">
      <c r="A128" s="33" t="s">
        <v>241</v>
      </c>
      <c r="B128" s="64" t="s">
        <v>242</v>
      </c>
      <c r="C128" s="35" t="s">
        <v>243</v>
      </c>
      <c r="D128" s="36"/>
      <c r="E128" s="54"/>
      <c r="F128" s="54"/>
      <c r="G128" s="54"/>
      <c r="H128" s="54"/>
      <c r="I128" s="54"/>
      <c r="J128" s="54"/>
    </row>
    <row r="129" spans="1:10" ht="0.75" customHeight="1" hidden="1">
      <c r="A129" s="68" t="s">
        <v>244</v>
      </c>
      <c r="B129" s="69" t="s">
        <v>245</v>
      </c>
      <c r="C129" s="67" t="s">
        <v>396</v>
      </c>
      <c r="D129" s="24" t="s">
        <v>136</v>
      </c>
      <c r="E129" s="39">
        <v>1</v>
      </c>
      <c r="F129" s="39">
        <v>1</v>
      </c>
      <c r="G129" s="39">
        <v>1</v>
      </c>
      <c r="H129" s="61">
        <v>1</v>
      </c>
      <c r="I129" s="50">
        <v>1</v>
      </c>
      <c r="J129" s="50">
        <v>1</v>
      </c>
    </row>
    <row r="130" spans="1:10" ht="12.75" hidden="1">
      <c r="A130" s="88"/>
      <c r="B130" s="84"/>
      <c r="C130" s="86"/>
      <c r="D130" s="27"/>
      <c r="E130" s="50"/>
      <c r="F130" s="50"/>
      <c r="G130" s="50"/>
      <c r="H130" s="50"/>
      <c r="I130" s="50"/>
      <c r="J130" s="50"/>
    </row>
    <row r="131" spans="1:10" ht="12.75">
      <c r="A131" s="88"/>
      <c r="B131" s="84"/>
      <c r="C131" s="86"/>
      <c r="D131" s="27"/>
      <c r="E131" s="50"/>
      <c r="F131" s="50"/>
      <c r="G131" s="50"/>
      <c r="H131" s="50"/>
      <c r="I131" s="50"/>
      <c r="J131" s="50"/>
    </row>
    <row r="132" spans="1:10" ht="12.75">
      <c r="A132" s="89"/>
      <c r="B132" s="85"/>
      <c r="C132" s="87"/>
      <c r="D132" s="29"/>
      <c r="E132" s="52"/>
      <c r="F132" s="52"/>
      <c r="G132" s="52"/>
      <c r="H132" s="52"/>
      <c r="I132" s="52"/>
      <c r="J132" s="52"/>
    </row>
    <row r="133" spans="1:10" ht="89.25">
      <c r="A133" s="33" t="s">
        <v>324</v>
      </c>
      <c r="B133" s="64" t="s">
        <v>246</v>
      </c>
      <c r="C133" s="35" t="s">
        <v>247</v>
      </c>
      <c r="D133" s="36"/>
      <c r="E133" s="54">
        <f>SUM(E134:E148)</f>
        <v>0</v>
      </c>
      <c r="F133" s="54">
        <f>SUM(F134:F148)</f>
        <v>0</v>
      </c>
      <c r="G133" s="54">
        <f>SUM(G134:G148)</f>
        <v>0</v>
      </c>
      <c r="H133" s="58">
        <f>H145</f>
        <v>0</v>
      </c>
      <c r="I133" s="50">
        <f>ROUND(H133*1.061,1)</f>
        <v>0</v>
      </c>
      <c r="J133" s="50"/>
    </row>
    <row r="134" spans="1:10" ht="24" customHeight="1">
      <c r="A134" s="33" t="s">
        <v>248</v>
      </c>
      <c r="B134" s="64" t="s">
        <v>249</v>
      </c>
      <c r="C134" s="35" t="s">
        <v>250</v>
      </c>
      <c r="D134" s="36"/>
      <c r="E134" s="54"/>
      <c r="F134" s="54"/>
      <c r="G134" s="54"/>
      <c r="H134" s="54"/>
      <c r="I134" s="54"/>
      <c r="J134" s="54"/>
    </row>
    <row r="135" spans="1:10" ht="0.75" customHeight="1">
      <c r="A135" s="33" t="s">
        <v>251</v>
      </c>
      <c r="B135" s="64" t="s">
        <v>252</v>
      </c>
      <c r="C135" s="35" t="s">
        <v>253</v>
      </c>
      <c r="D135" s="36"/>
      <c r="E135" s="54"/>
      <c r="F135" s="54"/>
      <c r="G135" s="54"/>
      <c r="H135" s="54"/>
      <c r="I135" s="54"/>
      <c r="J135" s="54"/>
    </row>
    <row r="136" spans="1:10" ht="38.25" hidden="1">
      <c r="A136" s="33" t="s">
        <v>254</v>
      </c>
      <c r="B136" s="64" t="s">
        <v>255</v>
      </c>
      <c r="C136" s="35" t="s">
        <v>256</v>
      </c>
      <c r="D136" s="36"/>
      <c r="E136" s="54"/>
      <c r="F136" s="54"/>
      <c r="G136" s="54"/>
      <c r="H136" s="54"/>
      <c r="I136" s="54"/>
      <c r="J136" s="54"/>
    </row>
    <row r="137" spans="1:10" ht="25.5" hidden="1">
      <c r="A137" s="33" t="s">
        <v>257</v>
      </c>
      <c r="B137" s="64" t="s">
        <v>258</v>
      </c>
      <c r="C137" s="35" t="s">
        <v>259</v>
      </c>
      <c r="D137" s="36"/>
      <c r="E137" s="54"/>
      <c r="F137" s="54"/>
      <c r="G137" s="54"/>
      <c r="H137" s="54"/>
      <c r="I137" s="54"/>
      <c r="J137" s="54"/>
    </row>
    <row r="138" spans="1:10" ht="0.75" customHeight="1">
      <c r="A138" s="68" t="s">
        <v>260</v>
      </c>
      <c r="B138" s="69" t="s">
        <v>261</v>
      </c>
      <c r="C138" s="67" t="s">
        <v>262</v>
      </c>
      <c r="D138" s="24" t="s">
        <v>35</v>
      </c>
      <c r="E138" s="39"/>
      <c r="F138" s="39"/>
      <c r="G138" s="39"/>
      <c r="H138" s="61"/>
      <c r="I138" s="39"/>
      <c r="J138" s="39"/>
    </row>
    <row r="139" spans="1:10" ht="60" customHeight="1" hidden="1">
      <c r="A139" s="88"/>
      <c r="B139" s="84"/>
      <c r="C139" s="86"/>
      <c r="D139" s="27"/>
      <c r="E139" s="50"/>
      <c r="F139" s="50"/>
      <c r="G139" s="50"/>
      <c r="H139" s="50"/>
      <c r="I139" s="50"/>
      <c r="J139" s="50"/>
    </row>
    <row r="140" spans="1:10" ht="37.5" customHeight="1" hidden="1">
      <c r="A140" s="89"/>
      <c r="B140" s="85"/>
      <c r="C140" s="87"/>
      <c r="D140" s="29"/>
      <c r="E140" s="52"/>
      <c r="F140" s="52"/>
      <c r="G140" s="52"/>
      <c r="H140" s="52"/>
      <c r="I140" s="52"/>
      <c r="J140" s="52"/>
    </row>
    <row r="141" spans="1:10" ht="18.75" customHeight="1" hidden="1">
      <c r="A141" s="33" t="s">
        <v>263</v>
      </c>
      <c r="B141" s="64" t="s">
        <v>264</v>
      </c>
      <c r="C141" s="35" t="s">
        <v>265</v>
      </c>
      <c r="D141" s="36"/>
      <c r="E141" s="54"/>
      <c r="F141" s="54"/>
      <c r="G141" s="54"/>
      <c r="H141" s="54"/>
      <c r="I141" s="54"/>
      <c r="J141" s="54"/>
    </row>
    <row r="142" spans="1:10" ht="16.5" customHeight="1" hidden="1">
      <c r="A142" s="33" t="s">
        <v>266</v>
      </c>
      <c r="B142" s="64" t="s">
        <v>267</v>
      </c>
      <c r="C142" s="35" t="s">
        <v>268</v>
      </c>
      <c r="D142" s="36"/>
      <c r="E142" s="54"/>
      <c r="F142" s="54"/>
      <c r="G142" s="54"/>
      <c r="H142" s="54"/>
      <c r="I142" s="54"/>
      <c r="J142" s="54"/>
    </row>
    <row r="143" spans="1:10" ht="22.5" customHeight="1" hidden="1">
      <c r="A143" s="33" t="s">
        <v>269</v>
      </c>
      <c r="B143" s="64" t="s">
        <v>270</v>
      </c>
      <c r="C143" s="35" t="s">
        <v>271</v>
      </c>
      <c r="D143" s="36"/>
      <c r="E143" s="54"/>
      <c r="F143" s="54"/>
      <c r="G143" s="54"/>
      <c r="H143" s="62"/>
      <c r="I143" s="54"/>
      <c r="J143" s="54"/>
    </row>
    <row r="144" spans="1:10" ht="67.5" customHeight="1" hidden="1">
      <c r="A144" s="33" t="s">
        <v>272</v>
      </c>
      <c r="B144" s="64" t="s">
        <v>273</v>
      </c>
      <c r="C144" s="35" t="s">
        <v>274</v>
      </c>
      <c r="D144" s="36"/>
      <c r="E144" s="54"/>
      <c r="F144" s="54"/>
      <c r="G144" s="54"/>
      <c r="H144" s="54"/>
      <c r="I144" s="54"/>
      <c r="J144" s="54"/>
    </row>
    <row r="145" spans="1:10" ht="51" customHeight="1" hidden="1">
      <c r="A145" s="68" t="s">
        <v>275</v>
      </c>
      <c r="B145" s="69" t="s">
        <v>276</v>
      </c>
      <c r="C145" s="67" t="s">
        <v>277</v>
      </c>
      <c r="D145" s="24" t="s">
        <v>1</v>
      </c>
      <c r="E145" s="39"/>
      <c r="F145" s="39"/>
      <c r="G145" s="39"/>
      <c r="H145" s="51"/>
      <c r="I145" s="50"/>
      <c r="J145" s="50"/>
    </row>
    <row r="146" spans="1:10" ht="41.25" customHeight="1" hidden="1">
      <c r="A146" s="89"/>
      <c r="B146" s="85"/>
      <c r="C146" s="87"/>
      <c r="D146" s="29"/>
      <c r="E146" s="52"/>
      <c r="F146" s="52"/>
      <c r="G146" s="52"/>
      <c r="H146" s="52"/>
      <c r="I146" s="52"/>
      <c r="J146" s="52"/>
    </row>
    <row r="147" spans="1:10" ht="4.5" customHeight="1" hidden="1">
      <c r="A147" s="33" t="s">
        <v>278</v>
      </c>
      <c r="B147" s="64" t="s">
        <v>279</v>
      </c>
      <c r="C147" s="35" t="s">
        <v>280</v>
      </c>
      <c r="D147" s="36"/>
      <c r="E147" s="54"/>
      <c r="F147" s="54"/>
      <c r="G147" s="54"/>
      <c r="H147" s="54"/>
      <c r="I147" s="54"/>
      <c r="J147" s="54"/>
    </row>
    <row r="148" spans="1:10" ht="57.75" customHeight="1">
      <c r="A148" s="33" t="s">
        <v>281</v>
      </c>
      <c r="B148" s="64" t="s">
        <v>282</v>
      </c>
      <c r="C148" s="35" t="s">
        <v>283</v>
      </c>
      <c r="D148" s="36"/>
      <c r="E148" s="54"/>
      <c r="F148" s="54"/>
      <c r="G148" s="54"/>
      <c r="H148" s="54"/>
      <c r="I148" s="54"/>
      <c r="J148" s="54"/>
    </row>
    <row r="149" spans="1:10" ht="12.75">
      <c r="A149" s="33" t="s">
        <v>321</v>
      </c>
      <c r="B149" s="34" t="s">
        <v>284</v>
      </c>
      <c r="C149" s="35" t="s">
        <v>285</v>
      </c>
      <c r="D149" s="36"/>
      <c r="E149" s="54">
        <f aca="true" t="shared" si="3" ref="E149:J149">E133+E117+E66+E7</f>
        <v>38896.38999999999</v>
      </c>
      <c r="F149" s="54">
        <f t="shared" si="3"/>
        <v>36180.42</v>
      </c>
      <c r="G149" s="54">
        <f t="shared" si="3"/>
        <v>68162.45999999999</v>
      </c>
      <c r="H149" s="54">
        <f t="shared" si="3"/>
        <v>44224.3</v>
      </c>
      <c r="I149" s="54">
        <f t="shared" si="3"/>
        <v>45909.399999999994</v>
      </c>
      <c r="J149" s="54">
        <f t="shared" si="3"/>
        <v>47886.30000000001</v>
      </c>
    </row>
    <row r="150" spans="5:6" ht="12.75">
      <c r="E150" s="45"/>
      <c r="F150" s="45"/>
    </row>
    <row r="151" spans="2:7" ht="18.75">
      <c r="B151" s="100" t="s">
        <v>360</v>
      </c>
      <c r="C151" s="100"/>
      <c r="D151" s="100"/>
      <c r="E151" s="45"/>
      <c r="F151" s="45"/>
      <c r="G151" s="45"/>
    </row>
    <row r="152" spans="5:6" ht="12.75">
      <c r="E152" s="45"/>
      <c r="F152" s="45"/>
    </row>
    <row r="153" spans="7:8" ht="13.5">
      <c r="G153" s="45"/>
      <c r="H153" s="47"/>
    </row>
    <row r="154" spans="9:10" ht="12.75">
      <c r="I154" s="48"/>
      <c r="J154" s="48"/>
    </row>
    <row r="155" ht="12.75">
      <c r="J155" s="45"/>
    </row>
  </sheetData>
  <sheetProtection/>
  <mergeCells count="81">
    <mergeCell ref="G3:G4"/>
    <mergeCell ref="H3:H4"/>
    <mergeCell ref="I3:J3"/>
    <mergeCell ref="A8:A10"/>
    <mergeCell ref="B8:B10"/>
    <mergeCell ref="C8:C10"/>
    <mergeCell ref="A2:C4"/>
    <mergeCell ref="D2:D4"/>
    <mergeCell ref="E2:J2"/>
    <mergeCell ref="E3:F3"/>
    <mergeCell ref="A11:A12"/>
    <mergeCell ref="B11:B12"/>
    <mergeCell ref="C11:C12"/>
    <mergeCell ref="A13:A15"/>
    <mergeCell ref="B13:B15"/>
    <mergeCell ref="C13:C15"/>
    <mergeCell ref="A16:A17"/>
    <mergeCell ref="B16:B17"/>
    <mergeCell ref="C16:C17"/>
    <mergeCell ref="A19:A20"/>
    <mergeCell ref="B19:B20"/>
    <mergeCell ref="C19:C20"/>
    <mergeCell ref="A21:A24"/>
    <mergeCell ref="B21:B24"/>
    <mergeCell ref="C21:C24"/>
    <mergeCell ref="A25:A28"/>
    <mergeCell ref="B25:B28"/>
    <mergeCell ref="C25:C28"/>
    <mergeCell ref="A29:A31"/>
    <mergeCell ref="B29:B31"/>
    <mergeCell ref="C29:C31"/>
    <mergeCell ref="A33:A35"/>
    <mergeCell ref="B33:B35"/>
    <mergeCell ref="C33:C35"/>
    <mergeCell ref="A36:A38"/>
    <mergeCell ref="B36:B38"/>
    <mergeCell ref="C36:C38"/>
    <mergeCell ref="A41:A44"/>
    <mergeCell ref="B41:B44"/>
    <mergeCell ref="C41:C44"/>
    <mergeCell ref="A45:A46"/>
    <mergeCell ref="B45:B46"/>
    <mergeCell ref="C45:C46"/>
    <mergeCell ref="A47:A49"/>
    <mergeCell ref="B47:B49"/>
    <mergeCell ref="C47:C49"/>
    <mergeCell ref="A50:A51"/>
    <mergeCell ref="B50:B51"/>
    <mergeCell ref="C50:C51"/>
    <mergeCell ref="A52:A53"/>
    <mergeCell ref="B52:B53"/>
    <mergeCell ref="C52:C53"/>
    <mergeCell ref="A54:A55"/>
    <mergeCell ref="B54:B55"/>
    <mergeCell ref="C54:C55"/>
    <mergeCell ref="A56:A57"/>
    <mergeCell ref="B56:B57"/>
    <mergeCell ref="C56:C57"/>
    <mergeCell ref="A61:A62"/>
    <mergeCell ref="B61:B62"/>
    <mergeCell ref="C61:C62"/>
    <mergeCell ref="D61:D62"/>
    <mergeCell ref="A76:A77"/>
    <mergeCell ref="B76:B77"/>
    <mergeCell ref="C76:C77"/>
    <mergeCell ref="A118:A121"/>
    <mergeCell ref="B118:B121"/>
    <mergeCell ref="C118:C121"/>
    <mergeCell ref="A123:A126"/>
    <mergeCell ref="B123:B126"/>
    <mergeCell ref="C123:C126"/>
    <mergeCell ref="A145:A146"/>
    <mergeCell ref="B145:B146"/>
    <mergeCell ref="C145:C146"/>
    <mergeCell ref="B151:D151"/>
    <mergeCell ref="A129:A132"/>
    <mergeCell ref="B129:B132"/>
    <mergeCell ref="C129:C132"/>
    <mergeCell ref="A138:A140"/>
    <mergeCell ref="B138:B140"/>
    <mergeCell ref="C138:C140"/>
  </mergeCells>
  <printOptions/>
  <pageMargins left="0.7086614173228347" right="0.7086614173228347" top="0.35433070866141736" bottom="0.35433070866141736" header="0" footer="0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user</cp:lastModifiedBy>
  <cp:lastPrinted>2015-06-29T10:06:10Z</cp:lastPrinted>
  <dcterms:created xsi:type="dcterms:W3CDTF">2007-10-09T08:43:44Z</dcterms:created>
  <dcterms:modified xsi:type="dcterms:W3CDTF">2015-06-29T13:11:25Z</dcterms:modified>
  <cp:category/>
  <cp:version/>
  <cp:contentType/>
  <cp:contentStatus/>
</cp:coreProperties>
</file>